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activeTab="0"/>
  </bookViews>
  <sheets>
    <sheet name="Hypothesis Test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<sst xmlns="http://schemas.openxmlformats.org/spreadsheetml/2006/main" count="11" uniqueCount="11">
  <si>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Population Mean (mu)</t>
  </si>
  <si>
    <t>Sample Mean (xbar)</t>
  </si>
  <si>
    <t>Population Sigma</t>
  </si>
  <si>
    <t>Standard Error</t>
  </si>
  <si>
    <t>Sample Size</t>
  </si>
  <si>
    <t>Null Hypothesis: mu = 50</t>
  </si>
  <si>
    <t>Significance Level</t>
  </si>
  <si>
    <t>Lower Critical Value</t>
  </si>
  <si>
    <t>Upper Critical Value</t>
  </si>
  <si>
    <t>P-value</t>
  </si>
  <si>
    <t>Conclusion: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</si>
</sst>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0.0\ &quot;%&quot;"/>
    <numFmt numFmtId="166" formatCode="0.000%"/>
    <numFmt numFmtId="167" formatCode="##0.0%"/>
    <numFmt numFmtId="168" formatCode="0.00000"/>
    <numFmt numFmtId="169" formatCode="0.0000"/>
    <numFmt numFmtId="170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2" borderId="1" xfId="0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0" fillId="3" borderId="6" xfId="0" applyFill="1" applyBorder="1" applyAlignment="1">
      <alignment/>
    </xf>
    <xf numFmtId="2" fontId="7" fillId="3" borderId="2" xfId="0" applyNumberFormat="1" applyFont="1" applyFill="1" applyBorder="1" applyAlignment="1" applyProtection="1">
      <alignment horizontal="center"/>
      <protection locked="0"/>
    </xf>
    <xf numFmtId="164" fontId="0" fillId="3" borderId="0" xfId="19" applyNumberFormat="1" applyFill="1" applyAlignment="1">
      <alignment/>
    </xf>
    <xf numFmtId="0" fontId="6" fillId="3" borderId="2" xfId="0" applyFont="1" applyFill="1" applyBorder="1" applyAlignment="1">
      <alignment/>
    </xf>
    <xf numFmtId="43" fontId="7" fillId="3" borderId="2" xfId="15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0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8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167" fontId="11" fillId="4" borderId="7" xfId="19" applyNumberFormat="1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Continuous"/>
    </xf>
    <xf numFmtId="0" fontId="12" fillId="4" borderId="9" xfId="0" applyFont="1" applyFill="1" applyBorder="1" applyAlignment="1">
      <alignment horizontal="centerContinuous"/>
    </xf>
    <xf numFmtId="0" fontId="12" fillId="4" borderId="10" xfId="0" applyFont="1" applyFill="1" applyBorder="1" applyAlignment="1">
      <alignment horizontal="centerContinuous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5" fillId="4" borderId="15" xfId="0" applyFont="1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075"/>
          <c:w val="0.96575"/>
          <c:h val="0.8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</c:errBars>
          <c:xVal>
            <c:numRef>
              <c:f>Data!$A$1:$A$401</c:f>
              <c:numCache>
                <c:ptCount val="401"/>
                <c:pt idx="0">
                  <c:v>30</c:v>
                </c:pt>
                <c:pt idx="1">
                  <c:v>30.1</c:v>
                </c:pt>
                <c:pt idx="2">
                  <c:v>30.2</c:v>
                </c:pt>
                <c:pt idx="3">
                  <c:v>30.3</c:v>
                </c:pt>
                <c:pt idx="4">
                  <c:v>30.4</c:v>
                </c:pt>
                <c:pt idx="5">
                  <c:v>30.5</c:v>
                </c:pt>
                <c:pt idx="6">
                  <c:v>30.6</c:v>
                </c:pt>
                <c:pt idx="7">
                  <c:v>30.7</c:v>
                </c:pt>
                <c:pt idx="8">
                  <c:v>30.8</c:v>
                </c:pt>
                <c:pt idx="9">
                  <c:v>30.9</c:v>
                </c:pt>
                <c:pt idx="10">
                  <c:v>31</c:v>
                </c:pt>
                <c:pt idx="11">
                  <c:v>31.1</c:v>
                </c:pt>
                <c:pt idx="12">
                  <c:v>31.2</c:v>
                </c:pt>
                <c:pt idx="13">
                  <c:v>31.3</c:v>
                </c:pt>
                <c:pt idx="14">
                  <c:v>31.4</c:v>
                </c:pt>
                <c:pt idx="15">
                  <c:v>31.5</c:v>
                </c:pt>
                <c:pt idx="16">
                  <c:v>31.6</c:v>
                </c:pt>
                <c:pt idx="17">
                  <c:v>31.7</c:v>
                </c:pt>
                <c:pt idx="18">
                  <c:v>31.8</c:v>
                </c:pt>
                <c:pt idx="19">
                  <c:v>31.9</c:v>
                </c:pt>
                <c:pt idx="20">
                  <c:v>32</c:v>
                </c:pt>
                <c:pt idx="21">
                  <c:v>32.1</c:v>
                </c:pt>
                <c:pt idx="22">
                  <c:v>32.2</c:v>
                </c:pt>
                <c:pt idx="23">
                  <c:v>32.3</c:v>
                </c:pt>
                <c:pt idx="24">
                  <c:v>32.4</c:v>
                </c:pt>
                <c:pt idx="25">
                  <c:v>32.5</c:v>
                </c:pt>
                <c:pt idx="26">
                  <c:v>32.6</c:v>
                </c:pt>
                <c:pt idx="27">
                  <c:v>32.7</c:v>
                </c:pt>
                <c:pt idx="28">
                  <c:v>32.8</c:v>
                </c:pt>
                <c:pt idx="29">
                  <c:v>32.9</c:v>
                </c:pt>
                <c:pt idx="30">
                  <c:v>33</c:v>
                </c:pt>
                <c:pt idx="31">
                  <c:v>33.1</c:v>
                </c:pt>
                <c:pt idx="32">
                  <c:v>33.2</c:v>
                </c:pt>
                <c:pt idx="33">
                  <c:v>33.3</c:v>
                </c:pt>
                <c:pt idx="34">
                  <c:v>33.40000000000005</c:v>
                </c:pt>
                <c:pt idx="35">
                  <c:v>33.50000000000005</c:v>
                </c:pt>
                <c:pt idx="36">
                  <c:v>33.60000000000005</c:v>
                </c:pt>
                <c:pt idx="37">
                  <c:v>33.70000000000005</c:v>
                </c:pt>
                <c:pt idx="38">
                  <c:v>33.800000000000054</c:v>
                </c:pt>
                <c:pt idx="39">
                  <c:v>33.900000000000055</c:v>
                </c:pt>
                <c:pt idx="40">
                  <c:v>34.00000000000006</c:v>
                </c:pt>
                <c:pt idx="41">
                  <c:v>34.10000000000006</c:v>
                </c:pt>
                <c:pt idx="42">
                  <c:v>34.20000000000006</c:v>
                </c:pt>
                <c:pt idx="43">
                  <c:v>34.30000000000006</c:v>
                </c:pt>
                <c:pt idx="44">
                  <c:v>34.40000000000006</c:v>
                </c:pt>
                <c:pt idx="45">
                  <c:v>34.500000000000064</c:v>
                </c:pt>
                <c:pt idx="46">
                  <c:v>34.600000000000065</c:v>
                </c:pt>
                <c:pt idx="47">
                  <c:v>34.70000000000007</c:v>
                </c:pt>
                <c:pt idx="48">
                  <c:v>34.80000000000007</c:v>
                </c:pt>
                <c:pt idx="49">
                  <c:v>34.90000000000007</c:v>
                </c:pt>
                <c:pt idx="50">
                  <c:v>35.00000000000007</c:v>
                </c:pt>
                <c:pt idx="51">
                  <c:v>35.10000000000007</c:v>
                </c:pt>
                <c:pt idx="52">
                  <c:v>35.200000000000074</c:v>
                </c:pt>
                <c:pt idx="53">
                  <c:v>35.300000000000075</c:v>
                </c:pt>
                <c:pt idx="54">
                  <c:v>35.40000000000008</c:v>
                </c:pt>
                <c:pt idx="55">
                  <c:v>35.50000000000008</c:v>
                </c:pt>
                <c:pt idx="56">
                  <c:v>35.60000000000008</c:v>
                </c:pt>
                <c:pt idx="57">
                  <c:v>35.70000000000008</c:v>
                </c:pt>
                <c:pt idx="58">
                  <c:v>35.80000000000008</c:v>
                </c:pt>
                <c:pt idx="59">
                  <c:v>35.900000000000084</c:v>
                </c:pt>
                <c:pt idx="60">
                  <c:v>36.000000000000085</c:v>
                </c:pt>
                <c:pt idx="61">
                  <c:v>36.10000000000009</c:v>
                </c:pt>
                <c:pt idx="62">
                  <c:v>36.20000000000009</c:v>
                </c:pt>
                <c:pt idx="63">
                  <c:v>36.30000000000009</c:v>
                </c:pt>
                <c:pt idx="64">
                  <c:v>36.40000000000009</c:v>
                </c:pt>
                <c:pt idx="65">
                  <c:v>36.50000000000009</c:v>
                </c:pt>
                <c:pt idx="66">
                  <c:v>36.600000000000094</c:v>
                </c:pt>
                <c:pt idx="67">
                  <c:v>36.700000000000095</c:v>
                </c:pt>
                <c:pt idx="68">
                  <c:v>36.8000000000001</c:v>
                </c:pt>
                <c:pt idx="69">
                  <c:v>36.9000000000001</c:v>
                </c:pt>
                <c:pt idx="70">
                  <c:v>37.0000000000001</c:v>
                </c:pt>
                <c:pt idx="71">
                  <c:v>37.1000000000001</c:v>
                </c:pt>
                <c:pt idx="72">
                  <c:v>37.2000000000001</c:v>
                </c:pt>
                <c:pt idx="73">
                  <c:v>37.300000000000104</c:v>
                </c:pt>
                <c:pt idx="74">
                  <c:v>37.400000000000105</c:v>
                </c:pt>
                <c:pt idx="75">
                  <c:v>37.50000000000011</c:v>
                </c:pt>
                <c:pt idx="76">
                  <c:v>37.60000000000011</c:v>
                </c:pt>
                <c:pt idx="77">
                  <c:v>37.70000000000011</c:v>
                </c:pt>
                <c:pt idx="78">
                  <c:v>37.80000000000011</c:v>
                </c:pt>
                <c:pt idx="79">
                  <c:v>37.90000000000011</c:v>
                </c:pt>
                <c:pt idx="80">
                  <c:v>38.000000000000114</c:v>
                </c:pt>
                <c:pt idx="81">
                  <c:v>38.100000000000115</c:v>
                </c:pt>
                <c:pt idx="82">
                  <c:v>38.20000000000012</c:v>
                </c:pt>
                <c:pt idx="83">
                  <c:v>38.30000000000012</c:v>
                </c:pt>
                <c:pt idx="84">
                  <c:v>38.40000000000012</c:v>
                </c:pt>
                <c:pt idx="85">
                  <c:v>38.50000000000012</c:v>
                </c:pt>
                <c:pt idx="86">
                  <c:v>38.60000000000012</c:v>
                </c:pt>
                <c:pt idx="87">
                  <c:v>38.700000000000124</c:v>
                </c:pt>
                <c:pt idx="88">
                  <c:v>38.800000000000125</c:v>
                </c:pt>
                <c:pt idx="89">
                  <c:v>38.90000000000013</c:v>
                </c:pt>
                <c:pt idx="90">
                  <c:v>39.00000000000013</c:v>
                </c:pt>
                <c:pt idx="91">
                  <c:v>39.10000000000013</c:v>
                </c:pt>
                <c:pt idx="92">
                  <c:v>39.20000000000013</c:v>
                </c:pt>
                <c:pt idx="93">
                  <c:v>39.30000000000013</c:v>
                </c:pt>
                <c:pt idx="94">
                  <c:v>39.400000000000134</c:v>
                </c:pt>
                <c:pt idx="95">
                  <c:v>39.500000000000135</c:v>
                </c:pt>
                <c:pt idx="96">
                  <c:v>39.600000000000136</c:v>
                </c:pt>
                <c:pt idx="97">
                  <c:v>39.70000000000014</c:v>
                </c:pt>
                <c:pt idx="98">
                  <c:v>39.80000000000014</c:v>
                </c:pt>
                <c:pt idx="99">
                  <c:v>39.90000000000014</c:v>
                </c:pt>
                <c:pt idx="100">
                  <c:v>40</c:v>
                </c:pt>
                <c:pt idx="101">
                  <c:v>40.1</c:v>
                </c:pt>
                <c:pt idx="102">
                  <c:v>40.2</c:v>
                </c:pt>
                <c:pt idx="103">
                  <c:v>40.3</c:v>
                </c:pt>
                <c:pt idx="104">
                  <c:v>40.4</c:v>
                </c:pt>
                <c:pt idx="105">
                  <c:v>40.5</c:v>
                </c:pt>
                <c:pt idx="106">
                  <c:v>40.6</c:v>
                </c:pt>
                <c:pt idx="107">
                  <c:v>40.7</c:v>
                </c:pt>
                <c:pt idx="108">
                  <c:v>40.8</c:v>
                </c:pt>
                <c:pt idx="109">
                  <c:v>40.9</c:v>
                </c:pt>
                <c:pt idx="110">
                  <c:v>41</c:v>
                </c:pt>
                <c:pt idx="111">
                  <c:v>41.1</c:v>
                </c:pt>
                <c:pt idx="112">
                  <c:v>41.2</c:v>
                </c:pt>
                <c:pt idx="113">
                  <c:v>41.3</c:v>
                </c:pt>
                <c:pt idx="114">
                  <c:v>41.4</c:v>
                </c:pt>
                <c:pt idx="115">
                  <c:v>41.5</c:v>
                </c:pt>
                <c:pt idx="116">
                  <c:v>41.6</c:v>
                </c:pt>
                <c:pt idx="117">
                  <c:v>41.7</c:v>
                </c:pt>
                <c:pt idx="118">
                  <c:v>41.8</c:v>
                </c:pt>
                <c:pt idx="119">
                  <c:v>41.9</c:v>
                </c:pt>
                <c:pt idx="120">
                  <c:v>42</c:v>
                </c:pt>
                <c:pt idx="121">
                  <c:v>42.1</c:v>
                </c:pt>
                <c:pt idx="122">
                  <c:v>42.2</c:v>
                </c:pt>
                <c:pt idx="123">
                  <c:v>42.3</c:v>
                </c:pt>
                <c:pt idx="124">
                  <c:v>42.4</c:v>
                </c:pt>
                <c:pt idx="125">
                  <c:v>42.5</c:v>
                </c:pt>
                <c:pt idx="126">
                  <c:v>42.6</c:v>
                </c:pt>
                <c:pt idx="127">
                  <c:v>42.7</c:v>
                </c:pt>
                <c:pt idx="128">
                  <c:v>42.8</c:v>
                </c:pt>
                <c:pt idx="129">
                  <c:v>42.9</c:v>
                </c:pt>
                <c:pt idx="130">
                  <c:v>43</c:v>
                </c:pt>
                <c:pt idx="131">
                  <c:v>43.1</c:v>
                </c:pt>
                <c:pt idx="132">
                  <c:v>43.2</c:v>
                </c:pt>
                <c:pt idx="133">
                  <c:v>43.3</c:v>
                </c:pt>
                <c:pt idx="134">
                  <c:v>43.4</c:v>
                </c:pt>
                <c:pt idx="135">
                  <c:v>43.5</c:v>
                </c:pt>
                <c:pt idx="136">
                  <c:v>43.60000000000005</c:v>
                </c:pt>
                <c:pt idx="137">
                  <c:v>43.70000000000005</c:v>
                </c:pt>
                <c:pt idx="138">
                  <c:v>43.800000000000054</c:v>
                </c:pt>
                <c:pt idx="139">
                  <c:v>43.900000000000055</c:v>
                </c:pt>
                <c:pt idx="140">
                  <c:v>44.00000000000006</c:v>
                </c:pt>
                <c:pt idx="141">
                  <c:v>44.10000000000006</c:v>
                </c:pt>
                <c:pt idx="142">
                  <c:v>44.20000000000006</c:v>
                </c:pt>
                <c:pt idx="143">
                  <c:v>44.30000000000006</c:v>
                </c:pt>
                <c:pt idx="144">
                  <c:v>44.40000000000006</c:v>
                </c:pt>
                <c:pt idx="145">
                  <c:v>44.500000000000064</c:v>
                </c:pt>
                <c:pt idx="146">
                  <c:v>44.600000000000065</c:v>
                </c:pt>
                <c:pt idx="147">
                  <c:v>44.70000000000007</c:v>
                </c:pt>
                <c:pt idx="148">
                  <c:v>44.80000000000007</c:v>
                </c:pt>
                <c:pt idx="149">
                  <c:v>44.90000000000007</c:v>
                </c:pt>
                <c:pt idx="150">
                  <c:v>45.00000000000007</c:v>
                </c:pt>
                <c:pt idx="151">
                  <c:v>45.10000000000007</c:v>
                </c:pt>
                <c:pt idx="152">
                  <c:v>45.200000000000074</c:v>
                </c:pt>
                <c:pt idx="153">
                  <c:v>45.300000000000075</c:v>
                </c:pt>
                <c:pt idx="154">
                  <c:v>45.40000000000008</c:v>
                </c:pt>
                <c:pt idx="155">
                  <c:v>45.50000000000008</c:v>
                </c:pt>
                <c:pt idx="156">
                  <c:v>45.60000000000008</c:v>
                </c:pt>
                <c:pt idx="157">
                  <c:v>45.70000000000008</c:v>
                </c:pt>
                <c:pt idx="158">
                  <c:v>45.80000000000008</c:v>
                </c:pt>
                <c:pt idx="159">
                  <c:v>45.900000000000084</c:v>
                </c:pt>
                <c:pt idx="160">
                  <c:v>46.000000000000085</c:v>
                </c:pt>
                <c:pt idx="161">
                  <c:v>46.10000000000009</c:v>
                </c:pt>
                <c:pt idx="162">
                  <c:v>46.20000000000009</c:v>
                </c:pt>
                <c:pt idx="163">
                  <c:v>46.30000000000009</c:v>
                </c:pt>
                <c:pt idx="164">
                  <c:v>46.40000000000009</c:v>
                </c:pt>
                <c:pt idx="165">
                  <c:v>46.50000000000009</c:v>
                </c:pt>
                <c:pt idx="166">
                  <c:v>46.600000000000094</c:v>
                </c:pt>
                <c:pt idx="167">
                  <c:v>46.700000000000095</c:v>
                </c:pt>
                <c:pt idx="168">
                  <c:v>46.8000000000001</c:v>
                </c:pt>
                <c:pt idx="169">
                  <c:v>46.9000000000001</c:v>
                </c:pt>
                <c:pt idx="170">
                  <c:v>47.0000000000001</c:v>
                </c:pt>
                <c:pt idx="171">
                  <c:v>47.1000000000001</c:v>
                </c:pt>
                <c:pt idx="172">
                  <c:v>47.2000000000001</c:v>
                </c:pt>
                <c:pt idx="173">
                  <c:v>47.300000000000104</c:v>
                </c:pt>
                <c:pt idx="174">
                  <c:v>47.400000000000105</c:v>
                </c:pt>
                <c:pt idx="175">
                  <c:v>47.50000000000011</c:v>
                </c:pt>
                <c:pt idx="176">
                  <c:v>47.60000000000011</c:v>
                </c:pt>
                <c:pt idx="177">
                  <c:v>47.70000000000011</c:v>
                </c:pt>
                <c:pt idx="178">
                  <c:v>47.80000000000011</c:v>
                </c:pt>
                <c:pt idx="179">
                  <c:v>47.90000000000011</c:v>
                </c:pt>
                <c:pt idx="180">
                  <c:v>48.000000000000114</c:v>
                </c:pt>
                <c:pt idx="181">
                  <c:v>48.100000000000115</c:v>
                </c:pt>
                <c:pt idx="182">
                  <c:v>48.20000000000012</c:v>
                </c:pt>
                <c:pt idx="183">
                  <c:v>48.30000000000012</c:v>
                </c:pt>
                <c:pt idx="184">
                  <c:v>48.40000000000012</c:v>
                </c:pt>
                <c:pt idx="185">
                  <c:v>48.50000000000012</c:v>
                </c:pt>
                <c:pt idx="186">
                  <c:v>48.60000000000012</c:v>
                </c:pt>
                <c:pt idx="187">
                  <c:v>48.700000000000124</c:v>
                </c:pt>
                <c:pt idx="188">
                  <c:v>48.800000000000125</c:v>
                </c:pt>
                <c:pt idx="189">
                  <c:v>48.90000000000013</c:v>
                </c:pt>
                <c:pt idx="190">
                  <c:v>49.00000000000013</c:v>
                </c:pt>
                <c:pt idx="191">
                  <c:v>49.10000000000013</c:v>
                </c:pt>
                <c:pt idx="192">
                  <c:v>49.20000000000013</c:v>
                </c:pt>
                <c:pt idx="193">
                  <c:v>49.30000000000013</c:v>
                </c:pt>
                <c:pt idx="194">
                  <c:v>49.400000000000134</c:v>
                </c:pt>
                <c:pt idx="195">
                  <c:v>49.500000000000135</c:v>
                </c:pt>
                <c:pt idx="196">
                  <c:v>49.600000000000136</c:v>
                </c:pt>
                <c:pt idx="197">
                  <c:v>49.70000000000014</c:v>
                </c:pt>
                <c:pt idx="198">
                  <c:v>49.80000000000014</c:v>
                </c:pt>
                <c:pt idx="199">
                  <c:v>49.90000000000014</c:v>
                </c:pt>
                <c:pt idx="200">
                  <c:v>50.00000000000014</c:v>
                </c:pt>
                <c:pt idx="201">
                  <c:v>50.10000000000014</c:v>
                </c:pt>
                <c:pt idx="202">
                  <c:v>50.200000000000145</c:v>
                </c:pt>
                <c:pt idx="203">
                  <c:v>50.300000000000146</c:v>
                </c:pt>
                <c:pt idx="204">
                  <c:v>50.40000000000015</c:v>
                </c:pt>
                <c:pt idx="205">
                  <c:v>50.50000000000015</c:v>
                </c:pt>
                <c:pt idx="206">
                  <c:v>50.60000000000015</c:v>
                </c:pt>
                <c:pt idx="207">
                  <c:v>50.70000000000015</c:v>
                </c:pt>
                <c:pt idx="208">
                  <c:v>50.80000000000015</c:v>
                </c:pt>
                <c:pt idx="209">
                  <c:v>50.900000000000155</c:v>
                </c:pt>
                <c:pt idx="210">
                  <c:v>51.000000000000156</c:v>
                </c:pt>
                <c:pt idx="211">
                  <c:v>51.10000000000016</c:v>
                </c:pt>
                <c:pt idx="212">
                  <c:v>51.20000000000016</c:v>
                </c:pt>
                <c:pt idx="213">
                  <c:v>51.30000000000016</c:v>
                </c:pt>
                <c:pt idx="214">
                  <c:v>51.40000000000016</c:v>
                </c:pt>
                <c:pt idx="215">
                  <c:v>51.50000000000016</c:v>
                </c:pt>
                <c:pt idx="216">
                  <c:v>51.600000000000165</c:v>
                </c:pt>
                <c:pt idx="217">
                  <c:v>51.700000000000166</c:v>
                </c:pt>
                <c:pt idx="218">
                  <c:v>51.80000000000017</c:v>
                </c:pt>
                <c:pt idx="219">
                  <c:v>51.90000000000017</c:v>
                </c:pt>
                <c:pt idx="220">
                  <c:v>52.00000000000017</c:v>
                </c:pt>
                <c:pt idx="221">
                  <c:v>52.10000000000017</c:v>
                </c:pt>
                <c:pt idx="222">
                  <c:v>52.20000000000017</c:v>
                </c:pt>
                <c:pt idx="223">
                  <c:v>52.300000000000175</c:v>
                </c:pt>
                <c:pt idx="224">
                  <c:v>52.400000000000176</c:v>
                </c:pt>
                <c:pt idx="225">
                  <c:v>52.50000000000018</c:v>
                </c:pt>
                <c:pt idx="226">
                  <c:v>52.60000000000018</c:v>
                </c:pt>
                <c:pt idx="227">
                  <c:v>52.70000000000018</c:v>
                </c:pt>
                <c:pt idx="228">
                  <c:v>52.80000000000018</c:v>
                </c:pt>
                <c:pt idx="229">
                  <c:v>52.90000000000018</c:v>
                </c:pt>
                <c:pt idx="230">
                  <c:v>53.000000000000185</c:v>
                </c:pt>
                <c:pt idx="231">
                  <c:v>53.100000000000186</c:v>
                </c:pt>
                <c:pt idx="232">
                  <c:v>53.20000000000019</c:v>
                </c:pt>
                <c:pt idx="233">
                  <c:v>53.30000000000019</c:v>
                </c:pt>
                <c:pt idx="234">
                  <c:v>53.40000000000019</c:v>
                </c:pt>
                <c:pt idx="235">
                  <c:v>53.50000000000019</c:v>
                </c:pt>
                <c:pt idx="236">
                  <c:v>53.60000000000019</c:v>
                </c:pt>
                <c:pt idx="237">
                  <c:v>53.700000000000195</c:v>
                </c:pt>
                <c:pt idx="238">
                  <c:v>53.800000000000196</c:v>
                </c:pt>
                <c:pt idx="239">
                  <c:v>53.9000000000002</c:v>
                </c:pt>
                <c:pt idx="240">
                  <c:v>54.0000000000002</c:v>
                </c:pt>
                <c:pt idx="241">
                  <c:v>54.1000000000002</c:v>
                </c:pt>
                <c:pt idx="242">
                  <c:v>54.2000000000002</c:v>
                </c:pt>
                <c:pt idx="243">
                  <c:v>54.3000000000002</c:v>
                </c:pt>
                <c:pt idx="244">
                  <c:v>54.400000000000205</c:v>
                </c:pt>
                <c:pt idx="245">
                  <c:v>54.500000000000206</c:v>
                </c:pt>
                <c:pt idx="246">
                  <c:v>54.60000000000021</c:v>
                </c:pt>
                <c:pt idx="247">
                  <c:v>54.70000000000021</c:v>
                </c:pt>
                <c:pt idx="248">
                  <c:v>54.80000000000021</c:v>
                </c:pt>
                <c:pt idx="249">
                  <c:v>54.90000000000021</c:v>
                </c:pt>
                <c:pt idx="250">
                  <c:v>55.00000000000021</c:v>
                </c:pt>
                <c:pt idx="251">
                  <c:v>55.100000000000215</c:v>
                </c:pt>
                <c:pt idx="252">
                  <c:v>55.200000000000216</c:v>
                </c:pt>
                <c:pt idx="253">
                  <c:v>55.30000000000022</c:v>
                </c:pt>
                <c:pt idx="254">
                  <c:v>55.40000000000022</c:v>
                </c:pt>
                <c:pt idx="255">
                  <c:v>55.50000000000022</c:v>
                </c:pt>
                <c:pt idx="256">
                  <c:v>55.60000000000022</c:v>
                </c:pt>
                <c:pt idx="257">
                  <c:v>55.70000000000022</c:v>
                </c:pt>
                <c:pt idx="258">
                  <c:v>55.800000000000225</c:v>
                </c:pt>
                <c:pt idx="259">
                  <c:v>55.900000000000226</c:v>
                </c:pt>
                <c:pt idx="260">
                  <c:v>56.00000000000023</c:v>
                </c:pt>
                <c:pt idx="261">
                  <c:v>56.10000000000023</c:v>
                </c:pt>
                <c:pt idx="262">
                  <c:v>56.20000000000023</c:v>
                </c:pt>
                <c:pt idx="263">
                  <c:v>56.30000000000023</c:v>
                </c:pt>
                <c:pt idx="264">
                  <c:v>56.40000000000023</c:v>
                </c:pt>
                <c:pt idx="265">
                  <c:v>56.500000000000234</c:v>
                </c:pt>
                <c:pt idx="266">
                  <c:v>56.600000000000236</c:v>
                </c:pt>
                <c:pt idx="267">
                  <c:v>56.70000000000024</c:v>
                </c:pt>
                <c:pt idx="268">
                  <c:v>56.80000000000024</c:v>
                </c:pt>
                <c:pt idx="269">
                  <c:v>56.90000000000024</c:v>
                </c:pt>
                <c:pt idx="270">
                  <c:v>57.00000000000024</c:v>
                </c:pt>
                <c:pt idx="271">
                  <c:v>57.10000000000024</c:v>
                </c:pt>
                <c:pt idx="272">
                  <c:v>57.200000000000244</c:v>
                </c:pt>
                <c:pt idx="273">
                  <c:v>57.300000000000246</c:v>
                </c:pt>
                <c:pt idx="274">
                  <c:v>57.40000000000025</c:v>
                </c:pt>
                <c:pt idx="275">
                  <c:v>57.50000000000025</c:v>
                </c:pt>
                <c:pt idx="276">
                  <c:v>57.60000000000025</c:v>
                </c:pt>
                <c:pt idx="277">
                  <c:v>57.70000000000025</c:v>
                </c:pt>
                <c:pt idx="278">
                  <c:v>57.80000000000025</c:v>
                </c:pt>
                <c:pt idx="279">
                  <c:v>57.900000000000254</c:v>
                </c:pt>
                <c:pt idx="280">
                  <c:v>58.000000000000256</c:v>
                </c:pt>
                <c:pt idx="281">
                  <c:v>58.10000000000026</c:v>
                </c:pt>
                <c:pt idx="282">
                  <c:v>58.20000000000026</c:v>
                </c:pt>
                <c:pt idx="283">
                  <c:v>58.30000000000026</c:v>
                </c:pt>
                <c:pt idx="284">
                  <c:v>58.40000000000026</c:v>
                </c:pt>
                <c:pt idx="285">
                  <c:v>58.50000000000026</c:v>
                </c:pt>
                <c:pt idx="286">
                  <c:v>58.600000000000264</c:v>
                </c:pt>
                <c:pt idx="287">
                  <c:v>58.700000000000266</c:v>
                </c:pt>
                <c:pt idx="288">
                  <c:v>58.80000000000027</c:v>
                </c:pt>
                <c:pt idx="289">
                  <c:v>58.90000000000027</c:v>
                </c:pt>
                <c:pt idx="290">
                  <c:v>59.00000000000027</c:v>
                </c:pt>
                <c:pt idx="291">
                  <c:v>59.10000000000027</c:v>
                </c:pt>
                <c:pt idx="292">
                  <c:v>59.20000000000027</c:v>
                </c:pt>
                <c:pt idx="293">
                  <c:v>59.300000000000274</c:v>
                </c:pt>
                <c:pt idx="294">
                  <c:v>59.400000000000276</c:v>
                </c:pt>
                <c:pt idx="295">
                  <c:v>59.50000000000028</c:v>
                </c:pt>
                <c:pt idx="296">
                  <c:v>59.60000000000028</c:v>
                </c:pt>
                <c:pt idx="297">
                  <c:v>59.70000000000028</c:v>
                </c:pt>
                <c:pt idx="298">
                  <c:v>59.80000000000028</c:v>
                </c:pt>
                <c:pt idx="299">
                  <c:v>59.90000000000028</c:v>
                </c:pt>
                <c:pt idx="300">
                  <c:v>60.000000000000284</c:v>
                </c:pt>
                <c:pt idx="301">
                  <c:v>60.100000000000286</c:v>
                </c:pt>
                <c:pt idx="302">
                  <c:v>60.20000000000029</c:v>
                </c:pt>
                <c:pt idx="303">
                  <c:v>60.30000000000029</c:v>
                </c:pt>
                <c:pt idx="304">
                  <c:v>60.40000000000029</c:v>
                </c:pt>
                <c:pt idx="305">
                  <c:v>60.50000000000029</c:v>
                </c:pt>
                <c:pt idx="306">
                  <c:v>60.60000000000029</c:v>
                </c:pt>
                <c:pt idx="307">
                  <c:v>60.700000000000294</c:v>
                </c:pt>
                <c:pt idx="308">
                  <c:v>60.800000000000296</c:v>
                </c:pt>
                <c:pt idx="309">
                  <c:v>60.9000000000003</c:v>
                </c:pt>
                <c:pt idx="310">
                  <c:v>61.0000000000003</c:v>
                </c:pt>
                <c:pt idx="311">
                  <c:v>61.1000000000003</c:v>
                </c:pt>
                <c:pt idx="312">
                  <c:v>61.2000000000003</c:v>
                </c:pt>
                <c:pt idx="313">
                  <c:v>61.3000000000003</c:v>
                </c:pt>
                <c:pt idx="314">
                  <c:v>61.400000000000304</c:v>
                </c:pt>
                <c:pt idx="315">
                  <c:v>61.500000000000306</c:v>
                </c:pt>
                <c:pt idx="316">
                  <c:v>61.60000000000031</c:v>
                </c:pt>
                <c:pt idx="317">
                  <c:v>61.70000000000031</c:v>
                </c:pt>
                <c:pt idx="318">
                  <c:v>61.80000000000031</c:v>
                </c:pt>
                <c:pt idx="319">
                  <c:v>61.90000000000031</c:v>
                </c:pt>
                <c:pt idx="320">
                  <c:v>62.00000000000031</c:v>
                </c:pt>
                <c:pt idx="321">
                  <c:v>62.100000000000314</c:v>
                </c:pt>
                <c:pt idx="322">
                  <c:v>62.200000000000315</c:v>
                </c:pt>
                <c:pt idx="323">
                  <c:v>62.30000000000032</c:v>
                </c:pt>
                <c:pt idx="324">
                  <c:v>62.40000000000032</c:v>
                </c:pt>
                <c:pt idx="325">
                  <c:v>62.50000000000032</c:v>
                </c:pt>
                <c:pt idx="326">
                  <c:v>62.60000000000032</c:v>
                </c:pt>
                <c:pt idx="327">
                  <c:v>62.70000000000032</c:v>
                </c:pt>
                <c:pt idx="328">
                  <c:v>62.800000000000324</c:v>
                </c:pt>
                <c:pt idx="329">
                  <c:v>62.900000000000325</c:v>
                </c:pt>
                <c:pt idx="330">
                  <c:v>63.00000000000033</c:v>
                </c:pt>
                <c:pt idx="331">
                  <c:v>63.10000000000033</c:v>
                </c:pt>
                <c:pt idx="332">
                  <c:v>63.20000000000033</c:v>
                </c:pt>
                <c:pt idx="333">
                  <c:v>63.30000000000033</c:v>
                </c:pt>
                <c:pt idx="334">
                  <c:v>63.40000000000033</c:v>
                </c:pt>
                <c:pt idx="335">
                  <c:v>63.500000000000334</c:v>
                </c:pt>
                <c:pt idx="336">
                  <c:v>63.600000000000335</c:v>
                </c:pt>
                <c:pt idx="337">
                  <c:v>63.70000000000034</c:v>
                </c:pt>
                <c:pt idx="338">
                  <c:v>63.80000000000034</c:v>
                </c:pt>
                <c:pt idx="339">
                  <c:v>63.90000000000034</c:v>
                </c:pt>
                <c:pt idx="340">
                  <c:v>64.00000000000034</c:v>
                </c:pt>
                <c:pt idx="341">
                  <c:v>64.10000000000034</c:v>
                </c:pt>
                <c:pt idx="342">
                  <c:v>64.20000000000034</c:v>
                </c:pt>
                <c:pt idx="343">
                  <c:v>64.30000000000035</c:v>
                </c:pt>
                <c:pt idx="344">
                  <c:v>64.40000000000035</c:v>
                </c:pt>
                <c:pt idx="345">
                  <c:v>64.50000000000034</c:v>
                </c:pt>
                <c:pt idx="346">
                  <c:v>64.60000000000035</c:v>
                </c:pt>
                <c:pt idx="347">
                  <c:v>64.70000000000036</c:v>
                </c:pt>
                <c:pt idx="348">
                  <c:v>64.80000000000035</c:v>
                </c:pt>
                <c:pt idx="349">
                  <c:v>64.90000000000035</c:v>
                </c:pt>
                <c:pt idx="350">
                  <c:v>65.00000000000036</c:v>
                </c:pt>
                <c:pt idx="351">
                  <c:v>65.10000000000036</c:v>
                </c:pt>
                <c:pt idx="352">
                  <c:v>65.20000000000036</c:v>
                </c:pt>
                <c:pt idx="353">
                  <c:v>65.30000000000035</c:v>
                </c:pt>
                <c:pt idx="354">
                  <c:v>65.40000000000036</c:v>
                </c:pt>
                <c:pt idx="355">
                  <c:v>65.50000000000037</c:v>
                </c:pt>
                <c:pt idx="356">
                  <c:v>65.60000000000036</c:v>
                </c:pt>
                <c:pt idx="357">
                  <c:v>65.70000000000036</c:v>
                </c:pt>
                <c:pt idx="358">
                  <c:v>65.80000000000037</c:v>
                </c:pt>
                <c:pt idx="359">
                  <c:v>65.90000000000038</c:v>
                </c:pt>
                <c:pt idx="360">
                  <c:v>66.00000000000037</c:v>
                </c:pt>
                <c:pt idx="361">
                  <c:v>66.10000000000036</c:v>
                </c:pt>
                <c:pt idx="362">
                  <c:v>66.20000000000037</c:v>
                </c:pt>
                <c:pt idx="363">
                  <c:v>66.30000000000038</c:v>
                </c:pt>
                <c:pt idx="364">
                  <c:v>66.40000000000038</c:v>
                </c:pt>
                <c:pt idx="365">
                  <c:v>66.50000000000037</c:v>
                </c:pt>
                <c:pt idx="366">
                  <c:v>66.60000000000038</c:v>
                </c:pt>
                <c:pt idx="367">
                  <c:v>66.70000000000039</c:v>
                </c:pt>
                <c:pt idx="368">
                  <c:v>66.80000000000038</c:v>
                </c:pt>
                <c:pt idx="369">
                  <c:v>66.90000000000038</c:v>
                </c:pt>
                <c:pt idx="370">
                  <c:v>67.00000000000038</c:v>
                </c:pt>
                <c:pt idx="371">
                  <c:v>67.10000000000039</c:v>
                </c:pt>
                <c:pt idx="372">
                  <c:v>67.20000000000039</c:v>
                </c:pt>
                <c:pt idx="373">
                  <c:v>67.30000000000038</c:v>
                </c:pt>
                <c:pt idx="374">
                  <c:v>67.40000000000039</c:v>
                </c:pt>
                <c:pt idx="375">
                  <c:v>67.5000000000004</c:v>
                </c:pt>
                <c:pt idx="376">
                  <c:v>67.60000000000039</c:v>
                </c:pt>
                <c:pt idx="377">
                  <c:v>67.70000000000039</c:v>
                </c:pt>
                <c:pt idx="378">
                  <c:v>67.8000000000004</c:v>
                </c:pt>
                <c:pt idx="379">
                  <c:v>67.9000000000004</c:v>
                </c:pt>
                <c:pt idx="380">
                  <c:v>68.0000000000004</c:v>
                </c:pt>
                <c:pt idx="381">
                  <c:v>68.10000000000039</c:v>
                </c:pt>
                <c:pt idx="382">
                  <c:v>68.2000000000004</c:v>
                </c:pt>
                <c:pt idx="383">
                  <c:v>68.30000000000041</c:v>
                </c:pt>
                <c:pt idx="384">
                  <c:v>68.4000000000004</c:v>
                </c:pt>
                <c:pt idx="385">
                  <c:v>68.5000000000004</c:v>
                </c:pt>
                <c:pt idx="386">
                  <c:v>68.6000000000004</c:v>
                </c:pt>
                <c:pt idx="387">
                  <c:v>68.70000000000041</c:v>
                </c:pt>
                <c:pt idx="388">
                  <c:v>68.80000000000041</c:v>
                </c:pt>
                <c:pt idx="389">
                  <c:v>68.9000000000004</c:v>
                </c:pt>
                <c:pt idx="390">
                  <c:v>69.00000000000041</c:v>
                </c:pt>
                <c:pt idx="391">
                  <c:v>69.10000000000042</c:v>
                </c:pt>
                <c:pt idx="392">
                  <c:v>69.20000000000041</c:v>
                </c:pt>
                <c:pt idx="393">
                  <c:v>69.30000000000041</c:v>
                </c:pt>
                <c:pt idx="394">
                  <c:v>69.40000000000042</c:v>
                </c:pt>
                <c:pt idx="395">
                  <c:v>69.50000000000043</c:v>
                </c:pt>
                <c:pt idx="396">
                  <c:v>69.60000000000042</c:v>
                </c:pt>
                <c:pt idx="397">
                  <c:v>69.70000000000041</c:v>
                </c:pt>
                <c:pt idx="398">
                  <c:v>69.80000000000042</c:v>
                </c:pt>
                <c:pt idx="399">
                  <c:v>69.90000000000043</c:v>
                </c:pt>
                <c:pt idx="400">
                  <c:v>70.00000000000043</c:v>
                </c:pt>
              </c:numCache>
            </c:numRef>
          </c:xVal>
          <c:yVal>
            <c:numRef>
              <c:f>Data!$C$1:$C$401</c:f>
              <c:numCache>
                <c:ptCount val="401"/>
                <c:pt idx="0">
                  <c:v>2.970300062450727E-11</c:v>
                </c:pt>
                <c:pt idx="1">
                  <c:v>3.707395637109474E-11</c:v>
                </c:pt>
                <c:pt idx="2">
                  <c:v>4.622266647217707E-11</c:v>
                </c:pt>
                <c:pt idx="3">
                  <c:v>5.7564999676173005E-11</c:v>
                </c:pt>
                <c:pt idx="4">
                  <c:v>7.161095548533446E-11</c:v>
                </c:pt>
                <c:pt idx="5">
                  <c:v>8.898522049209506E-11</c:v>
                </c:pt>
                <c:pt idx="6">
                  <c:v>1.1045204061581874E-10</c:v>
                </c:pt>
                <c:pt idx="7">
                  <c:v>1.3694527660170104E-10</c:v>
                </c:pt>
                <c:pt idx="8">
                  <c:v>1.6960467605483522E-10</c:v>
                </c:pt>
                <c:pt idx="9">
                  <c:v>2.0981959117246476E-10</c:v>
                </c:pt>
                <c:pt idx="10">
                  <c:v>2.5928160226898884E-10</c:v>
                </c:pt>
                <c:pt idx="11">
                  <c:v>3.2004777901041223E-10</c:v>
                </c:pt>
                <c:pt idx="12">
                  <c:v>3.946166307326015E-10</c:v>
                </c:pt>
                <c:pt idx="13">
                  <c:v>4.860191720736085E-10</c:v>
                </c:pt>
                <c:pt idx="14">
                  <c:v>5.979279693213597E-10</c:v>
                </c:pt>
                <c:pt idx="15">
                  <c:v>7.347875465872071E-10</c:v>
                </c:pt>
                <c:pt idx="16">
                  <c:v>9.019701308585972E-10</c:v>
                </c:pt>
                <c:pt idx="17">
                  <c:v>1.1059614145157602E-09</c:v>
                </c:pt>
                <c:pt idx="18">
                  <c:v>1.3545818282343304E-09</c:v>
                </c:pt>
                <c:pt idx="19">
                  <c:v>1.657249763640875E-09</c:v>
                </c:pt>
                <c:pt idx="20">
                  <c:v>2.025294283274428E-09</c:v>
                </c:pt>
                <c:pt idx="21">
                  <c:v>2.4723261275596292E-09</c:v>
                </c:pt>
                <c:pt idx="22">
                  <c:v>3.0146772997276683E-09</c:v>
                </c:pt>
                <c:pt idx="23">
                  <c:v>3.6719212082274223E-09</c:v>
                </c:pt>
                <c:pt idx="24">
                  <c:v>4.467487303978511E-09</c:v>
                </c:pt>
                <c:pt idx="25">
                  <c:v>5.429386402528493E-09</c:v>
                </c:pt>
                <c:pt idx="26">
                  <c:v>6.591065468748246E-09</c:v>
                </c:pt>
                <c:pt idx="27">
                  <c:v>7.99241360873159E-09</c:v>
                </c:pt>
                <c:pt idx="28">
                  <c:v>9.680944409729088E-09</c:v>
                </c:pt>
                <c:pt idx="29">
                  <c:v>1.1713183649401444E-08</c:v>
                </c:pt>
                <c:pt idx="30">
                  <c:v>1.4156295821516287E-08</c:v>
                </c:pt>
                <c:pt idx="31">
                  <c:v>1.708998796392586E-08</c:v>
                </c:pt>
                <c:pt idx="32">
                  <c:v>2.0608735000552928E-08</c:v>
                </c:pt>
                <c:pt idx="33">
                  <c:v>2.4824377303802877E-08</c:v>
                </c:pt>
                <c:pt idx="34">
                  <c:v>2.9869148536625894E-08</c:v>
                </c:pt>
                <c:pt idx="35">
                  <c:v>3.5899200141814233E-08</c:v>
                </c:pt>
                <c:pt idx="36">
                  <c:v>4.3098698216131254E-08</c:v>
                </c:pt>
                <c:pt idx="37">
                  <c:v>5.168457905311383E-08</c:v>
                </c:pt>
                <c:pt idx="38">
                  <c:v>6.191206148518247E-08</c:v>
                </c:pt>
                <c:pt idx="39">
                  <c:v>7.408102743599762E-08</c:v>
                </c:pt>
                <c:pt idx="40">
                  <c:v>8.854339695073921E-08</c:v>
                </c:pt>
                <c:pt idx="41">
                  <c:v>1.0571164055721007E-07</c:v>
                </c:pt>
                <c:pt idx="42">
                  <c:v>1.2606859028578782E-07</c:v>
                </c:pt>
                <c:pt idx="43">
                  <c:v>1.501787312115983E-07</c:v>
                </c:pt>
                <c:pt idx="44">
                  <c:v>1.787011781566068E-07</c:v>
                </c:pt>
                <c:pt idx="45">
                  <c:v>2.1240456738905223E-07</c:v>
                </c:pt>
                <c:pt idx="46">
                  <c:v>2.521841209759227E-07</c:v>
                </c:pt>
                <c:pt idx="47">
                  <c:v>2.9908117207947807E-07</c:v>
                </c:pt>
                <c:pt idx="48">
                  <c:v>3.543054731435217E-07</c:v>
                </c:pt>
                <c:pt idx="49">
                  <c:v>4.1926064579329455E-07</c:v>
                </c:pt>
                <c:pt idx="50">
                  <c:v>4.955731715781582E-07</c:v>
                </c:pt>
                <c:pt idx="51">
                  <c:v>5.851253666187412E-07</c:v>
                </c:pt>
                <c:pt idx="52">
                  <c:v>6.900928309736248E-07</c:v>
                </c:pt>
                <c:pt idx="53">
                  <c:v>8.129869152978864E-07</c:v>
                </c:pt>
                <c:pt idx="54">
                  <c:v>9.567028032952672E-07</c:v>
                </c:pt>
                <c:pt idx="55">
                  <c:v>1.1245738687157452E-06</c:v>
                </c:pt>
                <c:pt idx="56">
                  <c:v>1.3204330303441915E-06</c:v>
                </c:pt>
                <c:pt idx="57">
                  <c:v>1.5486818976551554E-06</c:v>
                </c:pt>
                <c:pt idx="58">
                  <c:v>1.8143685736269308E-06</c:v>
                </c:pt>
                <c:pt idx="59">
                  <c:v>2.123275059622646E-06</c:v>
                </c:pt>
                <c:pt idx="60">
                  <c:v>2.4820152902103313E-06</c:v>
                </c:pt>
                <c:pt idx="61">
                  <c:v>2.8981449131987444E-06</c:v>
                </c:pt>
                <c:pt idx="62">
                  <c:v>3.3802840218293698E-06</c:v>
                </c:pt>
                <c:pt idx="63">
                  <c:v>3.93825414172369E-06</c:v>
                </c:pt>
                <c:pt idx="64">
                  <c:v>4.583230874481741E-06</c:v>
                </c:pt>
                <c:pt idx="65">
                  <c:v>5.327913702302563E-06</c:v>
                </c:pt>
                <c:pt idx="66">
                  <c:v>6.1867145630734725E-06</c:v>
                </c:pt>
                <c:pt idx="67">
                  <c:v>7.1759669123505605E-06</c:v>
                </c:pt>
                <c:pt idx="68">
                  <c:v>8.314157096685707E-06</c:v>
                </c:pt>
                <c:pt idx="69">
                  <c:v>9.622179970854073E-06</c:v>
                </c:pt>
                <c:pt idx="70">
                  <c:v>1.112362079854772E-05</c:v>
                </c:pt>
                <c:pt idx="71">
                  <c:v>1.2845065580697555E-05</c:v>
                </c:pt>
                <c:pt idx="72">
                  <c:v>1.4816442056260758E-05</c:v>
                </c:pt>
                <c:pt idx="73">
                  <c:v>1.707139371535983E-05</c:v>
                </c:pt>
                <c:pt idx="74">
                  <c:v>1.964768925218285E-05</c:v>
                </c:pt>
                <c:pt idx="75">
                  <c:v>2.258766996294258E-05</c:v>
                </c:pt>
                <c:pt idx="76">
                  <c:v>2.5938737660126434E-05</c:v>
                </c:pt>
                <c:pt idx="77">
                  <c:v>2.9753885725715355E-05</c:v>
                </c:pt>
                <c:pt idx="78">
                  <c:v>3.409227596026665E-05</c:v>
                </c:pt>
                <c:pt idx="79">
                  <c:v>3.901986389878121E-05</c:v>
                </c:pt>
                <c:pt idx="80">
                  <c:v>4.461007525496856E-05</c:v>
                </c:pt>
                <c:pt idx="81">
                  <c:v>5.0944536119519397E-05</c:v>
                </c:pt>
                <c:pt idx="82">
                  <c:v>5.811385947179663E-05</c:v>
                </c:pt>
                <c:pt idx="83">
                  <c:v>6.621849046426775E-05</c:v>
                </c:pt>
                <c:pt idx="84">
                  <c:v>7.536961280123988E-05</c:v>
                </c:pt>
                <c:pt idx="85">
                  <c:v>8.569011835411542E-05</c:v>
                </c:pt>
                <c:pt idx="86">
                  <c:v>9.73156419305017E-05</c:v>
                </c:pt>
                <c:pt idx="87">
                  <c:v>0.00011039566284011457</c:v>
                </c:pt>
                <c:pt idx="88">
                  <c:v>0.00012509467457256287</c:v>
                </c:pt>
                <c:pt idx="89">
                  <c:v>0.00014159342351693926</c:v>
                </c:pt>
                <c:pt idx="90">
                  <c:v>0.00016009021720696508</c:v>
                </c:pt>
                <c:pt idx="91">
                  <c:v>0.00018080230206476096</c:v>
                </c:pt>
                <c:pt idx="92">
                  <c:v>0.000203967310037956</c:v>
                </c:pt>
                <c:pt idx="93">
                  <c:v>0.0002298447728759816</c:v>
                </c:pt>
                <c:pt idx="94">
                  <c:v>0.0002587177020696769</c:v>
                </c:pt>
                <c:pt idx="95">
                  <c:v>0.000290894231681966</c:v>
                </c:pt>
                <c:pt idx="96">
                  <c:v>0.0003267093204251756</c:v>
                </c:pt>
                <c:pt idx="97">
                  <c:v>0.0003665265083921837</c:v>
                </c:pt>
                <c:pt idx="98">
                  <c:v>0.00041073972282440447</c:v>
                </c:pt>
                <c:pt idx="99">
                  <c:v>0.0004597751262010742</c:v>
                </c:pt>
                <c:pt idx="100">
                  <c:v>0.0005140929987637021</c:v>
                </c:pt>
                <c:pt idx="101">
                  <c:v>0.0005741896463512275</c:v>
                </c:pt>
                <c:pt idx="102">
                  <c:v>0.000640599323117338</c:v>
                </c:pt>
                <c:pt idx="103">
                  <c:v>0.0007138961573442534</c:v>
                </c:pt>
                <c:pt idx="104">
                  <c:v>0.0007946960671549467</c:v>
                </c:pt>
                <c:pt idx="105">
                  <c:v>0.0008836586514767009</c:v>
                </c:pt>
                <c:pt idx="106">
                  <c:v>0.0009814890401277881</c:v>
                </c:pt>
                <c:pt idx="107">
                  <c:v>0.0010889396853999765</c:v>
                </c:pt>
                <c:pt idx="108">
                  <c:v>0.0012068120760064256</c:v>
                </c:pt>
                <c:pt idx="109">
                  <c:v>0.0013359583527721125</c:v>
                </c:pt>
                <c:pt idx="110">
                  <c:v>0.0014772828039793355</c:v>
                </c:pt>
                <c:pt idx="111">
                  <c:v>0.00163174321686298</c:v>
                </c:pt>
                <c:pt idx="112">
                  <c:v>0.0018003520603981295</c:v>
                </c:pt>
                <c:pt idx="113">
                  <c:v>0.0019841774732586126</c:v>
                </c:pt>
                <c:pt idx="114">
                  <c:v>0.0021843440296711717</c:v>
                </c:pt>
                <c:pt idx="115">
                  <c:v>0.002402033254869741</c:v>
                </c:pt>
                <c:pt idx="116">
                  <c:v>0.002638483860993325</c:v>
                </c:pt>
                <c:pt idx="117">
                  <c:v>0.0028949916735929735</c:v>
                </c:pt>
                <c:pt idx="118">
                  <c:v>0.0031729092184457196</c:v>
                </c:pt>
                <c:pt idx="119">
                  <c:v>0.00347364493814086</c:v>
                </c:pt>
                <c:pt idx="120">
                  <c:v>0.0037986620079324806</c:v>
                </c:pt>
                <c:pt idx="121">
                  <c:v>0.004149476720668074</c:v>
                </c:pt>
                <c:pt idx="122">
                  <c:v>0.004527656411228551</c:v>
                </c:pt>
                <c:pt idx="123">
                  <c:v>0.00493481689187542</c:v>
                </c:pt>
                <c:pt idx="124">
                  <c:v>0.005372619371216322</c:v>
                </c:pt>
                <c:pt idx="125">
                  <c:v>0.005842766831189512</c:v>
                </c:pt>
                <c:pt idx="126">
                  <c:v>0.006346999838550098</c:v>
                </c:pt>
                <c:pt idx="127">
                  <c:v>0.006887091769826088</c:v>
                </c:pt>
                <c:pt idx="128">
                  <c:v>0.007464843431614282</c:v>
                </c:pt>
                <c:pt idx="129">
                  <c:v>0.008082077061409112</c:v>
                </c:pt>
                <c:pt idx="130">
                  <c:v>0.008740629697903164</c:v>
                </c:pt>
                <c:pt idx="131">
                  <c:v>0.009442345913867068</c:v>
                </c:pt>
                <c:pt idx="132">
                  <c:v>0.010189069909295178</c:v>
                </c:pt>
                <c:pt idx="133">
                  <c:v>0.010982636967484735</c:v>
                </c:pt>
                <c:pt idx="134">
                  <c:v>0.011824864282077133</c:v>
                </c:pt>
                <c:pt idx="135">
                  <c:v>0.012717541168805985</c:v>
                </c:pt>
                <c:pt idx="136">
                  <c:v>0.013662418681741229</c:v>
                </c:pt>
                <c:pt idx="137">
                  <c:v>0.014661198660142935</c:v>
                </c:pt>
                <c:pt idx="138">
                  <c:v>0.01571552223862445</c:v>
                </c:pt>
                <c:pt idx="139">
                  <c:v>0.016826957860076524</c:v>
                </c:pt>
                <c:pt idx="140">
                  <c:v>0.017996988837730033</c:v>
                </c:pt>
                <c:pt idx="141">
                  <c:v>0.019227000519711667</c:v>
                </c:pt>
                <c:pt idx="142">
                  <c:v>0.020518267116449877</c:v>
                </c:pt>
                <c:pt idx="143">
                  <c:v>0.02187193825822637</c:v>
                </c:pt>
                <c:pt idx="144">
                  <c:v>0.02328902535697263</c:v>
                </c:pt>
                <c:pt idx="145">
                  <c:v>0.024770387852998656</c:v>
                </c:pt>
                <c:pt idx="146">
                  <c:v>0.026316719433632414</c:v>
                </c:pt>
                <c:pt idx="147">
                  <c:v>0.02792853431665601</c:v>
                </c:pt>
                <c:pt idx="148">
                  <c:v>0.029606153696865114</c:v>
                </c:pt>
                <c:pt idx="149">
                  <c:v>0.031349692458963546</c:v>
                </c:pt>
                <c:pt idx="150">
                  <c:v>0.03315904626425087</c:v>
                </c:pt>
                <c:pt idx="151">
                  <c:v>0.035033879122084756</c:v>
                </c:pt>
                <c:pt idx="152">
                  <c:v>0.03697361155981997</c:v>
                </c:pt>
                <c:pt idx="153">
                  <c:v>0.03897740950676836</c:v>
                </c:pt>
                <c:pt idx="154">
                  <c:v>0.041044174008618116</c:v>
                </c:pt>
                <c:pt idx="155">
                  <c:v>0.04317253188863226</c:v>
                </c:pt>
                <c:pt idx="156">
                  <c:v>0.04536082747076111</c:v>
                </c:pt>
                <c:pt idx="157">
                  <c:v>0.04760711547750528</c:v>
                </c:pt>
                <c:pt idx="158">
                  <c:v>0.04990915521191687</c:v>
                </c:pt>
                <c:pt idx="159">
                  <c:v>0.05226440612850485</c:v>
                </c:pt>
                <c:pt idx="160">
                  <c:v>0.05467002489199994</c:v>
                </c:pt>
                <c:pt idx="161">
                  <c:v>0.05712286401593793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Data!$A$1:$A$401</c:f>
              <c:numCache>
                <c:ptCount val="401"/>
                <c:pt idx="0">
                  <c:v>30</c:v>
                </c:pt>
                <c:pt idx="1">
                  <c:v>30.1</c:v>
                </c:pt>
                <c:pt idx="2">
                  <c:v>30.2</c:v>
                </c:pt>
                <c:pt idx="3">
                  <c:v>30.3</c:v>
                </c:pt>
                <c:pt idx="4">
                  <c:v>30.4</c:v>
                </c:pt>
                <c:pt idx="5">
                  <c:v>30.5</c:v>
                </c:pt>
                <c:pt idx="6">
                  <c:v>30.6</c:v>
                </c:pt>
                <c:pt idx="7">
                  <c:v>30.7</c:v>
                </c:pt>
                <c:pt idx="8">
                  <c:v>30.8</c:v>
                </c:pt>
                <c:pt idx="9">
                  <c:v>30.9</c:v>
                </c:pt>
                <c:pt idx="10">
                  <c:v>31</c:v>
                </c:pt>
                <c:pt idx="11">
                  <c:v>31.1</c:v>
                </c:pt>
                <c:pt idx="12">
                  <c:v>31.2</c:v>
                </c:pt>
                <c:pt idx="13">
                  <c:v>31.3</c:v>
                </c:pt>
                <c:pt idx="14">
                  <c:v>31.4</c:v>
                </c:pt>
                <c:pt idx="15">
                  <c:v>31.5</c:v>
                </c:pt>
                <c:pt idx="16">
                  <c:v>31.6</c:v>
                </c:pt>
                <c:pt idx="17">
                  <c:v>31.7</c:v>
                </c:pt>
                <c:pt idx="18">
                  <c:v>31.8</c:v>
                </c:pt>
                <c:pt idx="19">
                  <c:v>31.9</c:v>
                </c:pt>
                <c:pt idx="20">
                  <c:v>32</c:v>
                </c:pt>
                <c:pt idx="21">
                  <c:v>32.1</c:v>
                </c:pt>
                <c:pt idx="22">
                  <c:v>32.2</c:v>
                </c:pt>
                <c:pt idx="23">
                  <c:v>32.3</c:v>
                </c:pt>
                <c:pt idx="24">
                  <c:v>32.4</c:v>
                </c:pt>
                <c:pt idx="25">
                  <c:v>32.5</c:v>
                </c:pt>
                <c:pt idx="26">
                  <c:v>32.6</c:v>
                </c:pt>
                <c:pt idx="27">
                  <c:v>32.7</c:v>
                </c:pt>
                <c:pt idx="28">
                  <c:v>32.8</c:v>
                </c:pt>
                <c:pt idx="29">
                  <c:v>32.9</c:v>
                </c:pt>
                <c:pt idx="30">
                  <c:v>33</c:v>
                </c:pt>
                <c:pt idx="31">
                  <c:v>33.1</c:v>
                </c:pt>
                <c:pt idx="32">
                  <c:v>33.2</c:v>
                </c:pt>
                <c:pt idx="33">
                  <c:v>33.3</c:v>
                </c:pt>
                <c:pt idx="34">
                  <c:v>33.40000000000005</c:v>
                </c:pt>
                <c:pt idx="35">
                  <c:v>33.50000000000005</c:v>
                </c:pt>
                <c:pt idx="36">
                  <c:v>33.60000000000005</c:v>
                </c:pt>
                <c:pt idx="37">
                  <c:v>33.70000000000005</c:v>
                </c:pt>
                <c:pt idx="38">
                  <c:v>33.800000000000054</c:v>
                </c:pt>
                <c:pt idx="39">
                  <c:v>33.900000000000055</c:v>
                </c:pt>
                <c:pt idx="40">
                  <c:v>34.00000000000006</c:v>
                </c:pt>
                <c:pt idx="41">
                  <c:v>34.10000000000006</c:v>
                </c:pt>
                <c:pt idx="42">
                  <c:v>34.20000000000006</c:v>
                </c:pt>
                <c:pt idx="43">
                  <c:v>34.30000000000006</c:v>
                </c:pt>
                <c:pt idx="44">
                  <c:v>34.40000000000006</c:v>
                </c:pt>
                <c:pt idx="45">
                  <c:v>34.500000000000064</c:v>
                </c:pt>
                <c:pt idx="46">
                  <c:v>34.600000000000065</c:v>
                </c:pt>
                <c:pt idx="47">
                  <c:v>34.70000000000007</c:v>
                </c:pt>
                <c:pt idx="48">
                  <c:v>34.80000000000007</c:v>
                </c:pt>
                <c:pt idx="49">
                  <c:v>34.90000000000007</c:v>
                </c:pt>
                <c:pt idx="50">
                  <c:v>35.00000000000007</c:v>
                </c:pt>
                <c:pt idx="51">
                  <c:v>35.10000000000007</c:v>
                </c:pt>
                <c:pt idx="52">
                  <c:v>35.200000000000074</c:v>
                </c:pt>
                <c:pt idx="53">
                  <c:v>35.300000000000075</c:v>
                </c:pt>
                <c:pt idx="54">
                  <c:v>35.40000000000008</c:v>
                </c:pt>
                <c:pt idx="55">
                  <c:v>35.50000000000008</c:v>
                </c:pt>
                <c:pt idx="56">
                  <c:v>35.60000000000008</c:v>
                </c:pt>
                <c:pt idx="57">
                  <c:v>35.70000000000008</c:v>
                </c:pt>
                <c:pt idx="58">
                  <c:v>35.80000000000008</c:v>
                </c:pt>
                <c:pt idx="59">
                  <c:v>35.900000000000084</c:v>
                </c:pt>
                <c:pt idx="60">
                  <c:v>36.000000000000085</c:v>
                </c:pt>
                <c:pt idx="61">
                  <c:v>36.10000000000009</c:v>
                </c:pt>
                <c:pt idx="62">
                  <c:v>36.20000000000009</c:v>
                </c:pt>
                <c:pt idx="63">
                  <c:v>36.30000000000009</c:v>
                </c:pt>
                <c:pt idx="64">
                  <c:v>36.40000000000009</c:v>
                </c:pt>
                <c:pt idx="65">
                  <c:v>36.50000000000009</c:v>
                </c:pt>
                <c:pt idx="66">
                  <c:v>36.600000000000094</c:v>
                </c:pt>
                <c:pt idx="67">
                  <c:v>36.700000000000095</c:v>
                </c:pt>
                <c:pt idx="68">
                  <c:v>36.8000000000001</c:v>
                </c:pt>
                <c:pt idx="69">
                  <c:v>36.9000000000001</c:v>
                </c:pt>
                <c:pt idx="70">
                  <c:v>37.0000000000001</c:v>
                </c:pt>
                <c:pt idx="71">
                  <c:v>37.1000000000001</c:v>
                </c:pt>
                <c:pt idx="72">
                  <c:v>37.2000000000001</c:v>
                </c:pt>
                <c:pt idx="73">
                  <c:v>37.300000000000104</c:v>
                </c:pt>
                <c:pt idx="74">
                  <c:v>37.400000000000105</c:v>
                </c:pt>
                <c:pt idx="75">
                  <c:v>37.50000000000011</c:v>
                </c:pt>
                <c:pt idx="76">
                  <c:v>37.60000000000011</c:v>
                </c:pt>
                <c:pt idx="77">
                  <c:v>37.70000000000011</c:v>
                </c:pt>
                <c:pt idx="78">
                  <c:v>37.80000000000011</c:v>
                </c:pt>
                <c:pt idx="79">
                  <c:v>37.90000000000011</c:v>
                </c:pt>
                <c:pt idx="80">
                  <c:v>38.000000000000114</c:v>
                </c:pt>
                <c:pt idx="81">
                  <c:v>38.100000000000115</c:v>
                </c:pt>
                <c:pt idx="82">
                  <c:v>38.20000000000012</c:v>
                </c:pt>
                <c:pt idx="83">
                  <c:v>38.30000000000012</c:v>
                </c:pt>
                <c:pt idx="84">
                  <c:v>38.40000000000012</c:v>
                </c:pt>
                <c:pt idx="85">
                  <c:v>38.50000000000012</c:v>
                </c:pt>
                <c:pt idx="86">
                  <c:v>38.60000000000012</c:v>
                </c:pt>
                <c:pt idx="87">
                  <c:v>38.700000000000124</c:v>
                </c:pt>
                <c:pt idx="88">
                  <c:v>38.800000000000125</c:v>
                </c:pt>
                <c:pt idx="89">
                  <c:v>38.90000000000013</c:v>
                </c:pt>
                <c:pt idx="90">
                  <c:v>39.00000000000013</c:v>
                </c:pt>
                <c:pt idx="91">
                  <c:v>39.10000000000013</c:v>
                </c:pt>
                <c:pt idx="92">
                  <c:v>39.20000000000013</c:v>
                </c:pt>
                <c:pt idx="93">
                  <c:v>39.30000000000013</c:v>
                </c:pt>
                <c:pt idx="94">
                  <c:v>39.400000000000134</c:v>
                </c:pt>
                <c:pt idx="95">
                  <c:v>39.500000000000135</c:v>
                </c:pt>
                <c:pt idx="96">
                  <c:v>39.600000000000136</c:v>
                </c:pt>
                <c:pt idx="97">
                  <c:v>39.70000000000014</c:v>
                </c:pt>
                <c:pt idx="98">
                  <c:v>39.80000000000014</c:v>
                </c:pt>
                <c:pt idx="99">
                  <c:v>39.90000000000014</c:v>
                </c:pt>
                <c:pt idx="100">
                  <c:v>40</c:v>
                </c:pt>
                <c:pt idx="101">
                  <c:v>40.1</c:v>
                </c:pt>
                <c:pt idx="102">
                  <c:v>40.2</c:v>
                </c:pt>
                <c:pt idx="103">
                  <c:v>40.3</c:v>
                </c:pt>
                <c:pt idx="104">
                  <c:v>40.4</c:v>
                </c:pt>
                <c:pt idx="105">
                  <c:v>40.5</c:v>
                </c:pt>
                <c:pt idx="106">
                  <c:v>40.6</c:v>
                </c:pt>
                <c:pt idx="107">
                  <c:v>40.7</c:v>
                </c:pt>
                <c:pt idx="108">
                  <c:v>40.8</c:v>
                </c:pt>
                <c:pt idx="109">
                  <c:v>40.9</c:v>
                </c:pt>
                <c:pt idx="110">
                  <c:v>41</c:v>
                </c:pt>
                <c:pt idx="111">
                  <c:v>41.1</c:v>
                </c:pt>
                <c:pt idx="112">
                  <c:v>41.2</c:v>
                </c:pt>
                <c:pt idx="113">
                  <c:v>41.3</c:v>
                </c:pt>
                <c:pt idx="114">
                  <c:v>41.4</c:v>
                </c:pt>
                <c:pt idx="115">
                  <c:v>41.5</c:v>
                </c:pt>
                <c:pt idx="116">
                  <c:v>41.6</c:v>
                </c:pt>
                <c:pt idx="117">
                  <c:v>41.7</c:v>
                </c:pt>
                <c:pt idx="118">
                  <c:v>41.8</c:v>
                </c:pt>
                <c:pt idx="119">
                  <c:v>41.9</c:v>
                </c:pt>
                <c:pt idx="120">
                  <c:v>42</c:v>
                </c:pt>
                <c:pt idx="121">
                  <c:v>42.1</c:v>
                </c:pt>
                <c:pt idx="122">
                  <c:v>42.2</c:v>
                </c:pt>
                <c:pt idx="123">
                  <c:v>42.3</c:v>
                </c:pt>
                <c:pt idx="124">
                  <c:v>42.4</c:v>
                </c:pt>
                <c:pt idx="125">
                  <c:v>42.5</c:v>
                </c:pt>
                <c:pt idx="126">
                  <c:v>42.6</c:v>
                </c:pt>
                <c:pt idx="127">
                  <c:v>42.7</c:v>
                </c:pt>
                <c:pt idx="128">
                  <c:v>42.8</c:v>
                </c:pt>
                <c:pt idx="129">
                  <c:v>42.9</c:v>
                </c:pt>
                <c:pt idx="130">
                  <c:v>43</c:v>
                </c:pt>
                <c:pt idx="131">
                  <c:v>43.1</c:v>
                </c:pt>
                <c:pt idx="132">
                  <c:v>43.2</c:v>
                </c:pt>
                <c:pt idx="133">
                  <c:v>43.3</c:v>
                </c:pt>
                <c:pt idx="134">
                  <c:v>43.4</c:v>
                </c:pt>
                <c:pt idx="135">
                  <c:v>43.5</c:v>
                </c:pt>
                <c:pt idx="136">
                  <c:v>43.60000000000005</c:v>
                </c:pt>
                <c:pt idx="137">
                  <c:v>43.70000000000005</c:v>
                </c:pt>
                <c:pt idx="138">
                  <c:v>43.800000000000054</c:v>
                </c:pt>
                <c:pt idx="139">
                  <c:v>43.900000000000055</c:v>
                </c:pt>
                <c:pt idx="140">
                  <c:v>44.00000000000006</c:v>
                </c:pt>
                <c:pt idx="141">
                  <c:v>44.10000000000006</c:v>
                </c:pt>
                <c:pt idx="142">
                  <c:v>44.20000000000006</c:v>
                </c:pt>
                <c:pt idx="143">
                  <c:v>44.30000000000006</c:v>
                </c:pt>
                <c:pt idx="144">
                  <c:v>44.40000000000006</c:v>
                </c:pt>
                <c:pt idx="145">
                  <c:v>44.500000000000064</c:v>
                </c:pt>
                <c:pt idx="146">
                  <c:v>44.600000000000065</c:v>
                </c:pt>
                <c:pt idx="147">
                  <c:v>44.70000000000007</c:v>
                </c:pt>
                <c:pt idx="148">
                  <c:v>44.80000000000007</c:v>
                </c:pt>
                <c:pt idx="149">
                  <c:v>44.90000000000007</c:v>
                </c:pt>
                <c:pt idx="150">
                  <c:v>45.00000000000007</c:v>
                </c:pt>
                <c:pt idx="151">
                  <c:v>45.10000000000007</c:v>
                </c:pt>
                <c:pt idx="152">
                  <c:v>45.200000000000074</c:v>
                </c:pt>
                <c:pt idx="153">
                  <c:v>45.300000000000075</c:v>
                </c:pt>
                <c:pt idx="154">
                  <c:v>45.40000000000008</c:v>
                </c:pt>
                <c:pt idx="155">
                  <c:v>45.50000000000008</c:v>
                </c:pt>
                <c:pt idx="156">
                  <c:v>45.60000000000008</c:v>
                </c:pt>
                <c:pt idx="157">
                  <c:v>45.70000000000008</c:v>
                </c:pt>
                <c:pt idx="158">
                  <c:v>45.80000000000008</c:v>
                </c:pt>
                <c:pt idx="159">
                  <c:v>45.900000000000084</c:v>
                </c:pt>
                <c:pt idx="160">
                  <c:v>46.000000000000085</c:v>
                </c:pt>
                <c:pt idx="161">
                  <c:v>46.10000000000009</c:v>
                </c:pt>
                <c:pt idx="162">
                  <c:v>46.20000000000009</c:v>
                </c:pt>
                <c:pt idx="163">
                  <c:v>46.30000000000009</c:v>
                </c:pt>
                <c:pt idx="164">
                  <c:v>46.40000000000009</c:v>
                </c:pt>
                <c:pt idx="165">
                  <c:v>46.50000000000009</c:v>
                </c:pt>
                <c:pt idx="166">
                  <c:v>46.600000000000094</c:v>
                </c:pt>
                <c:pt idx="167">
                  <c:v>46.700000000000095</c:v>
                </c:pt>
                <c:pt idx="168">
                  <c:v>46.8000000000001</c:v>
                </c:pt>
                <c:pt idx="169">
                  <c:v>46.9000000000001</c:v>
                </c:pt>
                <c:pt idx="170">
                  <c:v>47.0000000000001</c:v>
                </c:pt>
                <c:pt idx="171">
                  <c:v>47.1000000000001</c:v>
                </c:pt>
                <c:pt idx="172">
                  <c:v>47.2000000000001</c:v>
                </c:pt>
                <c:pt idx="173">
                  <c:v>47.300000000000104</c:v>
                </c:pt>
                <c:pt idx="174">
                  <c:v>47.400000000000105</c:v>
                </c:pt>
                <c:pt idx="175">
                  <c:v>47.50000000000011</c:v>
                </c:pt>
                <c:pt idx="176">
                  <c:v>47.60000000000011</c:v>
                </c:pt>
                <c:pt idx="177">
                  <c:v>47.70000000000011</c:v>
                </c:pt>
                <c:pt idx="178">
                  <c:v>47.80000000000011</c:v>
                </c:pt>
                <c:pt idx="179">
                  <c:v>47.90000000000011</c:v>
                </c:pt>
                <c:pt idx="180">
                  <c:v>48.000000000000114</c:v>
                </c:pt>
                <c:pt idx="181">
                  <c:v>48.100000000000115</c:v>
                </c:pt>
                <c:pt idx="182">
                  <c:v>48.20000000000012</c:v>
                </c:pt>
                <c:pt idx="183">
                  <c:v>48.30000000000012</c:v>
                </c:pt>
                <c:pt idx="184">
                  <c:v>48.40000000000012</c:v>
                </c:pt>
                <c:pt idx="185">
                  <c:v>48.50000000000012</c:v>
                </c:pt>
                <c:pt idx="186">
                  <c:v>48.60000000000012</c:v>
                </c:pt>
                <c:pt idx="187">
                  <c:v>48.700000000000124</c:v>
                </c:pt>
                <c:pt idx="188">
                  <c:v>48.800000000000125</c:v>
                </c:pt>
                <c:pt idx="189">
                  <c:v>48.90000000000013</c:v>
                </c:pt>
                <c:pt idx="190">
                  <c:v>49.00000000000013</c:v>
                </c:pt>
                <c:pt idx="191">
                  <c:v>49.10000000000013</c:v>
                </c:pt>
                <c:pt idx="192">
                  <c:v>49.20000000000013</c:v>
                </c:pt>
                <c:pt idx="193">
                  <c:v>49.30000000000013</c:v>
                </c:pt>
                <c:pt idx="194">
                  <c:v>49.400000000000134</c:v>
                </c:pt>
                <c:pt idx="195">
                  <c:v>49.500000000000135</c:v>
                </c:pt>
                <c:pt idx="196">
                  <c:v>49.600000000000136</c:v>
                </c:pt>
                <c:pt idx="197">
                  <c:v>49.70000000000014</c:v>
                </c:pt>
                <c:pt idx="198">
                  <c:v>49.80000000000014</c:v>
                </c:pt>
                <c:pt idx="199">
                  <c:v>49.90000000000014</c:v>
                </c:pt>
                <c:pt idx="200">
                  <c:v>50.00000000000014</c:v>
                </c:pt>
                <c:pt idx="201">
                  <c:v>50.10000000000014</c:v>
                </c:pt>
                <c:pt idx="202">
                  <c:v>50.200000000000145</c:v>
                </c:pt>
                <c:pt idx="203">
                  <c:v>50.300000000000146</c:v>
                </c:pt>
                <c:pt idx="204">
                  <c:v>50.40000000000015</c:v>
                </c:pt>
                <c:pt idx="205">
                  <c:v>50.50000000000015</c:v>
                </c:pt>
                <c:pt idx="206">
                  <c:v>50.60000000000015</c:v>
                </c:pt>
                <c:pt idx="207">
                  <c:v>50.70000000000015</c:v>
                </c:pt>
                <c:pt idx="208">
                  <c:v>50.80000000000015</c:v>
                </c:pt>
                <c:pt idx="209">
                  <c:v>50.900000000000155</c:v>
                </c:pt>
                <c:pt idx="210">
                  <c:v>51.000000000000156</c:v>
                </c:pt>
                <c:pt idx="211">
                  <c:v>51.10000000000016</c:v>
                </c:pt>
                <c:pt idx="212">
                  <c:v>51.20000000000016</c:v>
                </c:pt>
                <c:pt idx="213">
                  <c:v>51.30000000000016</c:v>
                </c:pt>
                <c:pt idx="214">
                  <c:v>51.40000000000016</c:v>
                </c:pt>
                <c:pt idx="215">
                  <c:v>51.50000000000016</c:v>
                </c:pt>
                <c:pt idx="216">
                  <c:v>51.600000000000165</c:v>
                </c:pt>
                <c:pt idx="217">
                  <c:v>51.700000000000166</c:v>
                </c:pt>
                <c:pt idx="218">
                  <c:v>51.80000000000017</c:v>
                </c:pt>
                <c:pt idx="219">
                  <c:v>51.90000000000017</c:v>
                </c:pt>
                <c:pt idx="220">
                  <c:v>52.00000000000017</c:v>
                </c:pt>
                <c:pt idx="221">
                  <c:v>52.10000000000017</c:v>
                </c:pt>
                <c:pt idx="222">
                  <c:v>52.20000000000017</c:v>
                </c:pt>
                <c:pt idx="223">
                  <c:v>52.300000000000175</c:v>
                </c:pt>
                <c:pt idx="224">
                  <c:v>52.400000000000176</c:v>
                </c:pt>
                <c:pt idx="225">
                  <c:v>52.50000000000018</c:v>
                </c:pt>
                <c:pt idx="226">
                  <c:v>52.60000000000018</c:v>
                </c:pt>
                <c:pt idx="227">
                  <c:v>52.70000000000018</c:v>
                </c:pt>
                <c:pt idx="228">
                  <c:v>52.80000000000018</c:v>
                </c:pt>
                <c:pt idx="229">
                  <c:v>52.90000000000018</c:v>
                </c:pt>
                <c:pt idx="230">
                  <c:v>53.000000000000185</c:v>
                </c:pt>
                <c:pt idx="231">
                  <c:v>53.100000000000186</c:v>
                </c:pt>
                <c:pt idx="232">
                  <c:v>53.20000000000019</c:v>
                </c:pt>
                <c:pt idx="233">
                  <c:v>53.30000000000019</c:v>
                </c:pt>
                <c:pt idx="234">
                  <c:v>53.40000000000019</c:v>
                </c:pt>
                <c:pt idx="235">
                  <c:v>53.50000000000019</c:v>
                </c:pt>
                <c:pt idx="236">
                  <c:v>53.60000000000019</c:v>
                </c:pt>
                <c:pt idx="237">
                  <c:v>53.700000000000195</c:v>
                </c:pt>
                <c:pt idx="238">
                  <c:v>53.800000000000196</c:v>
                </c:pt>
                <c:pt idx="239">
                  <c:v>53.9000000000002</c:v>
                </c:pt>
                <c:pt idx="240">
                  <c:v>54.0000000000002</c:v>
                </c:pt>
                <c:pt idx="241">
                  <c:v>54.1000000000002</c:v>
                </c:pt>
                <c:pt idx="242">
                  <c:v>54.2000000000002</c:v>
                </c:pt>
                <c:pt idx="243">
                  <c:v>54.3000000000002</c:v>
                </c:pt>
                <c:pt idx="244">
                  <c:v>54.400000000000205</c:v>
                </c:pt>
                <c:pt idx="245">
                  <c:v>54.500000000000206</c:v>
                </c:pt>
                <c:pt idx="246">
                  <c:v>54.60000000000021</c:v>
                </c:pt>
                <c:pt idx="247">
                  <c:v>54.70000000000021</c:v>
                </c:pt>
                <c:pt idx="248">
                  <c:v>54.80000000000021</c:v>
                </c:pt>
                <c:pt idx="249">
                  <c:v>54.90000000000021</c:v>
                </c:pt>
                <c:pt idx="250">
                  <c:v>55.00000000000021</c:v>
                </c:pt>
                <c:pt idx="251">
                  <c:v>55.100000000000215</c:v>
                </c:pt>
                <c:pt idx="252">
                  <c:v>55.200000000000216</c:v>
                </c:pt>
                <c:pt idx="253">
                  <c:v>55.30000000000022</c:v>
                </c:pt>
                <c:pt idx="254">
                  <c:v>55.40000000000022</c:v>
                </c:pt>
                <c:pt idx="255">
                  <c:v>55.50000000000022</c:v>
                </c:pt>
                <c:pt idx="256">
                  <c:v>55.60000000000022</c:v>
                </c:pt>
                <c:pt idx="257">
                  <c:v>55.70000000000022</c:v>
                </c:pt>
                <c:pt idx="258">
                  <c:v>55.800000000000225</c:v>
                </c:pt>
                <c:pt idx="259">
                  <c:v>55.900000000000226</c:v>
                </c:pt>
                <c:pt idx="260">
                  <c:v>56.00000000000023</c:v>
                </c:pt>
                <c:pt idx="261">
                  <c:v>56.10000000000023</c:v>
                </c:pt>
                <c:pt idx="262">
                  <c:v>56.20000000000023</c:v>
                </c:pt>
                <c:pt idx="263">
                  <c:v>56.30000000000023</c:v>
                </c:pt>
                <c:pt idx="264">
                  <c:v>56.40000000000023</c:v>
                </c:pt>
                <c:pt idx="265">
                  <c:v>56.500000000000234</c:v>
                </c:pt>
                <c:pt idx="266">
                  <c:v>56.600000000000236</c:v>
                </c:pt>
                <c:pt idx="267">
                  <c:v>56.70000000000024</c:v>
                </c:pt>
                <c:pt idx="268">
                  <c:v>56.80000000000024</c:v>
                </c:pt>
                <c:pt idx="269">
                  <c:v>56.90000000000024</c:v>
                </c:pt>
                <c:pt idx="270">
                  <c:v>57.00000000000024</c:v>
                </c:pt>
                <c:pt idx="271">
                  <c:v>57.10000000000024</c:v>
                </c:pt>
                <c:pt idx="272">
                  <c:v>57.200000000000244</c:v>
                </c:pt>
                <c:pt idx="273">
                  <c:v>57.300000000000246</c:v>
                </c:pt>
                <c:pt idx="274">
                  <c:v>57.40000000000025</c:v>
                </c:pt>
                <c:pt idx="275">
                  <c:v>57.50000000000025</c:v>
                </c:pt>
                <c:pt idx="276">
                  <c:v>57.60000000000025</c:v>
                </c:pt>
                <c:pt idx="277">
                  <c:v>57.70000000000025</c:v>
                </c:pt>
                <c:pt idx="278">
                  <c:v>57.80000000000025</c:v>
                </c:pt>
                <c:pt idx="279">
                  <c:v>57.900000000000254</c:v>
                </c:pt>
                <c:pt idx="280">
                  <c:v>58.000000000000256</c:v>
                </c:pt>
                <c:pt idx="281">
                  <c:v>58.10000000000026</c:v>
                </c:pt>
                <c:pt idx="282">
                  <c:v>58.20000000000026</c:v>
                </c:pt>
                <c:pt idx="283">
                  <c:v>58.30000000000026</c:v>
                </c:pt>
                <c:pt idx="284">
                  <c:v>58.40000000000026</c:v>
                </c:pt>
                <c:pt idx="285">
                  <c:v>58.50000000000026</c:v>
                </c:pt>
                <c:pt idx="286">
                  <c:v>58.600000000000264</c:v>
                </c:pt>
                <c:pt idx="287">
                  <c:v>58.700000000000266</c:v>
                </c:pt>
                <c:pt idx="288">
                  <c:v>58.80000000000027</c:v>
                </c:pt>
                <c:pt idx="289">
                  <c:v>58.90000000000027</c:v>
                </c:pt>
                <c:pt idx="290">
                  <c:v>59.00000000000027</c:v>
                </c:pt>
                <c:pt idx="291">
                  <c:v>59.10000000000027</c:v>
                </c:pt>
                <c:pt idx="292">
                  <c:v>59.20000000000027</c:v>
                </c:pt>
                <c:pt idx="293">
                  <c:v>59.300000000000274</c:v>
                </c:pt>
                <c:pt idx="294">
                  <c:v>59.400000000000276</c:v>
                </c:pt>
                <c:pt idx="295">
                  <c:v>59.50000000000028</c:v>
                </c:pt>
                <c:pt idx="296">
                  <c:v>59.60000000000028</c:v>
                </c:pt>
                <c:pt idx="297">
                  <c:v>59.70000000000028</c:v>
                </c:pt>
                <c:pt idx="298">
                  <c:v>59.80000000000028</c:v>
                </c:pt>
                <c:pt idx="299">
                  <c:v>59.90000000000028</c:v>
                </c:pt>
                <c:pt idx="300">
                  <c:v>60.000000000000284</c:v>
                </c:pt>
                <c:pt idx="301">
                  <c:v>60.100000000000286</c:v>
                </c:pt>
                <c:pt idx="302">
                  <c:v>60.20000000000029</c:v>
                </c:pt>
                <c:pt idx="303">
                  <c:v>60.30000000000029</c:v>
                </c:pt>
                <c:pt idx="304">
                  <c:v>60.40000000000029</c:v>
                </c:pt>
                <c:pt idx="305">
                  <c:v>60.50000000000029</c:v>
                </c:pt>
                <c:pt idx="306">
                  <c:v>60.60000000000029</c:v>
                </c:pt>
                <c:pt idx="307">
                  <c:v>60.700000000000294</c:v>
                </c:pt>
                <c:pt idx="308">
                  <c:v>60.800000000000296</c:v>
                </c:pt>
                <c:pt idx="309">
                  <c:v>60.9000000000003</c:v>
                </c:pt>
                <c:pt idx="310">
                  <c:v>61.0000000000003</c:v>
                </c:pt>
                <c:pt idx="311">
                  <c:v>61.1000000000003</c:v>
                </c:pt>
                <c:pt idx="312">
                  <c:v>61.2000000000003</c:v>
                </c:pt>
                <c:pt idx="313">
                  <c:v>61.3000000000003</c:v>
                </c:pt>
                <c:pt idx="314">
                  <c:v>61.400000000000304</c:v>
                </c:pt>
                <c:pt idx="315">
                  <c:v>61.500000000000306</c:v>
                </c:pt>
                <c:pt idx="316">
                  <c:v>61.60000000000031</c:v>
                </c:pt>
                <c:pt idx="317">
                  <c:v>61.70000000000031</c:v>
                </c:pt>
                <c:pt idx="318">
                  <c:v>61.80000000000031</c:v>
                </c:pt>
                <c:pt idx="319">
                  <c:v>61.90000000000031</c:v>
                </c:pt>
                <c:pt idx="320">
                  <c:v>62.00000000000031</c:v>
                </c:pt>
                <c:pt idx="321">
                  <c:v>62.100000000000314</c:v>
                </c:pt>
                <c:pt idx="322">
                  <c:v>62.200000000000315</c:v>
                </c:pt>
                <c:pt idx="323">
                  <c:v>62.30000000000032</c:v>
                </c:pt>
                <c:pt idx="324">
                  <c:v>62.40000000000032</c:v>
                </c:pt>
                <c:pt idx="325">
                  <c:v>62.50000000000032</c:v>
                </c:pt>
                <c:pt idx="326">
                  <c:v>62.60000000000032</c:v>
                </c:pt>
                <c:pt idx="327">
                  <c:v>62.70000000000032</c:v>
                </c:pt>
                <c:pt idx="328">
                  <c:v>62.800000000000324</c:v>
                </c:pt>
                <c:pt idx="329">
                  <c:v>62.900000000000325</c:v>
                </c:pt>
                <c:pt idx="330">
                  <c:v>63.00000000000033</c:v>
                </c:pt>
                <c:pt idx="331">
                  <c:v>63.10000000000033</c:v>
                </c:pt>
                <c:pt idx="332">
                  <c:v>63.20000000000033</c:v>
                </c:pt>
                <c:pt idx="333">
                  <c:v>63.30000000000033</c:v>
                </c:pt>
                <c:pt idx="334">
                  <c:v>63.40000000000033</c:v>
                </c:pt>
                <c:pt idx="335">
                  <c:v>63.500000000000334</c:v>
                </c:pt>
                <c:pt idx="336">
                  <c:v>63.600000000000335</c:v>
                </c:pt>
                <c:pt idx="337">
                  <c:v>63.70000000000034</c:v>
                </c:pt>
                <c:pt idx="338">
                  <c:v>63.80000000000034</c:v>
                </c:pt>
                <c:pt idx="339">
                  <c:v>63.90000000000034</c:v>
                </c:pt>
                <c:pt idx="340">
                  <c:v>64.00000000000034</c:v>
                </c:pt>
                <c:pt idx="341">
                  <c:v>64.10000000000034</c:v>
                </c:pt>
                <c:pt idx="342">
                  <c:v>64.20000000000034</c:v>
                </c:pt>
                <c:pt idx="343">
                  <c:v>64.30000000000035</c:v>
                </c:pt>
                <c:pt idx="344">
                  <c:v>64.40000000000035</c:v>
                </c:pt>
                <c:pt idx="345">
                  <c:v>64.50000000000034</c:v>
                </c:pt>
                <c:pt idx="346">
                  <c:v>64.60000000000035</c:v>
                </c:pt>
                <c:pt idx="347">
                  <c:v>64.70000000000036</c:v>
                </c:pt>
                <c:pt idx="348">
                  <c:v>64.80000000000035</c:v>
                </c:pt>
                <c:pt idx="349">
                  <c:v>64.90000000000035</c:v>
                </c:pt>
                <c:pt idx="350">
                  <c:v>65.00000000000036</c:v>
                </c:pt>
                <c:pt idx="351">
                  <c:v>65.10000000000036</c:v>
                </c:pt>
                <c:pt idx="352">
                  <c:v>65.20000000000036</c:v>
                </c:pt>
                <c:pt idx="353">
                  <c:v>65.30000000000035</c:v>
                </c:pt>
                <c:pt idx="354">
                  <c:v>65.40000000000036</c:v>
                </c:pt>
                <c:pt idx="355">
                  <c:v>65.50000000000037</c:v>
                </c:pt>
                <c:pt idx="356">
                  <c:v>65.60000000000036</c:v>
                </c:pt>
                <c:pt idx="357">
                  <c:v>65.70000000000036</c:v>
                </c:pt>
                <c:pt idx="358">
                  <c:v>65.80000000000037</c:v>
                </c:pt>
                <c:pt idx="359">
                  <c:v>65.90000000000038</c:v>
                </c:pt>
                <c:pt idx="360">
                  <c:v>66.00000000000037</c:v>
                </c:pt>
                <c:pt idx="361">
                  <c:v>66.10000000000036</c:v>
                </c:pt>
                <c:pt idx="362">
                  <c:v>66.20000000000037</c:v>
                </c:pt>
                <c:pt idx="363">
                  <c:v>66.30000000000038</c:v>
                </c:pt>
                <c:pt idx="364">
                  <c:v>66.40000000000038</c:v>
                </c:pt>
                <c:pt idx="365">
                  <c:v>66.50000000000037</c:v>
                </c:pt>
                <c:pt idx="366">
                  <c:v>66.60000000000038</c:v>
                </c:pt>
                <c:pt idx="367">
                  <c:v>66.70000000000039</c:v>
                </c:pt>
                <c:pt idx="368">
                  <c:v>66.80000000000038</c:v>
                </c:pt>
                <c:pt idx="369">
                  <c:v>66.90000000000038</c:v>
                </c:pt>
                <c:pt idx="370">
                  <c:v>67.00000000000038</c:v>
                </c:pt>
                <c:pt idx="371">
                  <c:v>67.10000000000039</c:v>
                </c:pt>
                <c:pt idx="372">
                  <c:v>67.20000000000039</c:v>
                </c:pt>
                <c:pt idx="373">
                  <c:v>67.30000000000038</c:v>
                </c:pt>
                <c:pt idx="374">
                  <c:v>67.40000000000039</c:v>
                </c:pt>
                <c:pt idx="375">
                  <c:v>67.5000000000004</c:v>
                </c:pt>
                <c:pt idx="376">
                  <c:v>67.60000000000039</c:v>
                </c:pt>
                <c:pt idx="377">
                  <c:v>67.70000000000039</c:v>
                </c:pt>
                <c:pt idx="378">
                  <c:v>67.8000000000004</c:v>
                </c:pt>
                <c:pt idx="379">
                  <c:v>67.9000000000004</c:v>
                </c:pt>
                <c:pt idx="380">
                  <c:v>68.0000000000004</c:v>
                </c:pt>
                <c:pt idx="381">
                  <c:v>68.10000000000039</c:v>
                </c:pt>
                <c:pt idx="382">
                  <c:v>68.2000000000004</c:v>
                </c:pt>
                <c:pt idx="383">
                  <c:v>68.30000000000041</c:v>
                </c:pt>
                <c:pt idx="384">
                  <c:v>68.4000000000004</c:v>
                </c:pt>
                <c:pt idx="385">
                  <c:v>68.5000000000004</c:v>
                </c:pt>
                <c:pt idx="386">
                  <c:v>68.6000000000004</c:v>
                </c:pt>
                <c:pt idx="387">
                  <c:v>68.70000000000041</c:v>
                </c:pt>
                <c:pt idx="388">
                  <c:v>68.80000000000041</c:v>
                </c:pt>
                <c:pt idx="389">
                  <c:v>68.9000000000004</c:v>
                </c:pt>
                <c:pt idx="390">
                  <c:v>69.00000000000041</c:v>
                </c:pt>
                <c:pt idx="391">
                  <c:v>69.10000000000042</c:v>
                </c:pt>
                <c:pt idx="392">
                  <c:v>69.20000000000041</c:v>
                </c:pt>
                <c:pt idx="393">
                  <c:v>69.30000000000041</c:v>
                </c:pt>
                <c:pt idx="394">
                  <c:v>69.40000000000042</c:v>
                </c:pt>
                <c:pt idx="395">
                  <c:v>69.50000000000043</c:v>
                </c:pt>
                <c:pt idx="396">
                  <c:v>69.60000000000042</c:v>
                </c:pt>
                <c:pt idx="397">
                  <c:v>69.70000000000041</c:v>
                </c:pt>
                <c:pt idx="398">
                  <c:v>69.80000000000042</c:v>
                </c:pt>
                <c:pt idx="399">
                  <c:v>69.90000000000043</c:v>
                </c:pt>
                <c:pt idx="400">
                  <c:v>70.00000000000043</c:v>
                </c:pt>
              </c:numCache>
            </c:numRef>
          </c:xVal>
          <c:yVal>
            <c:numRef>
              <c:f>Data!$B$1:$B$401</c:f>
              <c:numCache>
                <c:ptCount val="401"/>
                <c:pt idx="0">
                  <c:v>2.970300062450727E-11</c:v>
                </c:pt>
                <c:pt idx="1">
                  <c:v>3.707395637109474E-11</c:v>
                </c:pt>
                <c:pt idx="2">
                  <c:v>4.622266647217707E-11</c:v>
                </c:pt>
                <c:pt idx="3">
                  <c:v>5.7564999676173005E-11</c:v>
                </c:pt>
                <c:pt idx="4">
                  <c:v>7.161095548533446E-11</c:v>
                </c:pt>
                <c:pt idx="5">
                  <c:v>8.898522049209506E-11</c:v>
                </c:pt>
                <c:pt idx="6">
                  <c:v>1.1045204061581874E-10</c:v>
                </c:pt>
                <c:pt idx="7">
                  <c:v>1.3694527660170104E-10</c:v>
                </c:pt>
                <c:pt idx="8">
                  <c:v>1.6960467605483522E-10</c:v>
                </c:pt>
                <c:pt idx="9">
                  <c:v>2.0981959117246476E-10</c:v>
                </c:pt>
                <c:pt idx="10">
                  <c:v>2.5928160226898884E-10</c:v>
                </c:pt>
                <c:pt idx="11">
                  <c:v>3.2004777901041223E-10</c:v>
                </c:pt>
                <c:pt idx="12">
                  <c:v>3.946166307326015E-10</c:v>
                </c:pt>
                <c:pt idx="13">
                  <c:v>4.860191720736085E-10</c:v>
                </c:pt>
                <c:pt idx="14">
                  <c:v>5.979279693213597E-10</c:v>
                </c:pt>
                <c:pt idx="15">
                  <c:v>7.347875465872071E-10</c:v>
                </c:pt>
                <c:pt idx="16">
                  <c:v>9.019701308585972E-10</c:v>
                </c:pt>
                <c:pt idx="17">
                  <c:v>1.1059614145157602E-09</c:v>
                </c:pt>
                <c:pt idx="18">
                  <c:v>1.3545818282343304E-09</c:v>
                </c:pt>
                <c:pt idx="19">
                  <c:v>1.657249763640875E-09</c:v>
                </c:pt>
                <c:pt idx="20">
                  <c:v>2.025294283274428E-09</c:v>
                </c:pt>
                <c:pt idx="21">
                  <c:v>2.4723261275596292E-09</c:v>
                </c:pt>
                <c:pt idx="22">
                  <c:v>3.0146772997276683E-09</c:v>
                </c:pt>
                <c:pt idx="23">
                  <c:v>3.6719212082274223E-09</c:v>
                </c:pt>
                <c:pt idx="24">
                  <c:v>4.467487303978511E-09</c:v>
                </c:pt>
                <c:pt idx="25">
                  <c:v>5.429386402528493E-09</c:v>
                </c:pt>
                <c:pt idx="26">
                  <c:v>6.591065468748246E-09</c:v>
                </c:pt>
                <c:pt idx="27">
                  <c:v>7.99241360873159E-09</c:v>
                </c:pt>
                <c:pt idx="28">
                  <c:v>9.680944409729088E-09</c:v>
                </c:pt>
                <c:pt idx="29">
                  <c:v>1.1713183649401444E-08</c:v>
                </c:pt>
                <c:pt idx="30">
                  <c:v>1.4156295821516287E-08</c:v>
                </c:pt>
                <c:pt idx="31">
                  <c:v>1.708998796392586E-08</c:v>
                </c:pt>
                <c:pt idx="32">
                  <c:v>2.0608735000552928E-08</c:v>
                </c:pt>
                <c:pt idx="33">
                  <c:v>2.4824377303802877E-08</c:v>
                </c:pt>
                <c:pt idx="34">
                  <c:v>2.9869148536625894E-08</c:v>
                </c:pt>
                <c:pt idx="35">
                  <c:v>3.5899200141814233E-08</c:v>
                </c:pt>
                <c:pt idx="36">
                  <c:v>4.3098698216131254E-08</c:v>
                </c:pt>
                <c:pt idx="37">
                  <c:v>5.168457905311383E-08</c:v>
                </c:pt>
                <c:pt idx="38">
                  <c:v>6.191206148518247E-08</c:v>
                </c:pt>
                <c:pt idx="39">
                  <c:v>7.408102743599762E-08</c:v>
                </c:pt>
                <c:pt idx="40">
                  <c:v>8.854339695073921E-08</c:v>
                </c:pt>
                <c:pt idx="41">
                  <c:v>1.0571164055721007E-07</c:v>
                </c:pt>
                <c:pt idx="42">
                  <c:v>1.2606859028578782E-07</c:v>
                </c:pt>
                <c:pt idx="43">
                  <c:v>1.501787312115983E-07</c:v>
                </c:pt>
                <c:pt idx="44">
                  <c:v>1.787011781566068E-07</c:v>
                </c:pt>
                <c:pt idx="45">
                  <c:v>2.1240456738905223E-07</c:v>
                </c:pt>
                <c:pt idx="46">
                  <c:v>2.521841209759227E-07</c:v>
                </c:pt>
                <c:pt idx="47">
                  <c:v>2.9908117207947807E-07</c:v>
                </c:pt>
                <c:pt idx="48">
                  <c:v>3.543054731435217E-07</c:v>
                </c:pt>
                <c:pt idx="49">
                  <c:v>4.1926064579329455E-07</c:v>
                </c:pt>
                <c:pt idx="50">
                  <c:v>4.955731715781582E-07</c:v>
                </c:pt>
                <c:pt idx="51">
                  <c:v>5.851253666187412E-07</c:v>
                </c:pt>
                <c:pt idx="52">
                  <c:v>6.900928309736248E-07</c:v>
                </c:pt>
                <c:pt idx="53">
                  <c:v>8.129869152978864E-07</c:v>
                </c:pt>
                <c:pt idx="54">
                  <c:v>9.567028032952672E-07</c:v>
                </c:pt>
                <c:pt idx="55">
                  <c:v>1.1245738687157452E-06</c:v>
                </c:pt>
                <c:pt idx="56">
                  <c:v>1.3204330303441915E-06</c:v>
                </c:pt>
                <c:pt idx="57">
                  <c:v>1.5486818976551554E-06</c:v>
                </c:pt>
                <c:pt idx="58">
                  <c:v>1.8143685736269308E-06</c:v>
                </c:pt>
                <c:pt idx="59">
                  <c:v>2.123275059622646E-06</c:v>
                </c:pt>
                <c:pt idx="60">
                  <c:v>2.4820152902103313E-06</c:v>
                </c:pt>
                <c:pt idx="61">
                  <c:v>2.8981449131987444E-06</c:v>
                </c:pt>
                <c:pt idx="62">
                  <c:v>3.3802840218293698E-06</c:v>
                </c:pt>
                <c:pt idx="63">
                  <c:v>3.93825414172369E-06</c:v>
                </c:pt>
                <c:pt idx="64">
                  <c:v>4.583230874481741E-06</c:v>
                </c:pt>
                <c:pt idx="65">
                  <c:v>5.327913702302563E-06</c:v>
                </c:pt>
                <c:pt idx="66">
                  <c:v>6.1867145630734725E-06</c:v>
                </c:pt>
                <c:pt idx="67">
                  <c:v>7.1759669123505605E-06</c:v>
                </c:pt>
                <c:pt idx="68">
                  <c:v>8.314157096685707E-06</c:v>
                </c:pt>
                <c:pt idx="69">
                  <c:v>9.622179970854073E-06</c:v>
                </c:pt>
                <c:pt idx="70">
                  <c:v>1.112362079854772E-05</c:v>
                </c:pt>
                <c:pt idx="71">
                  <c:v>1.2845065580697555E-05</c:v>
                </c:pt>
                <c:pt idx="72">
                  <c:v>1.4816442056260758E-05</c:v>
                </c:pt>
                <c:pt idx="73">
                  <c:v>1.707139371535983E-05</c:v>
                </c:pt>
                <c:pt idx="74">
                  <c:v>1.964768925218285E-05</c:v>
                </c:pt>
                <c:pt idx="75">
                  <c:v>2.258766996294258E-05</c:v>
                </c:pt>
                <c:pt idx="76">
                  <c:v>2.5938737660126434E-05</c:v>
                </c:pt>
                <c:pt idx="77">
                  <c:v>2.9753885725715355E-05</c:v>
                </c:pt>
                <c:pt idx="78">
                  <c:v>3.409227596026665E-05</c:v>
                </c:pt>
                <c:pt idx="79">
                  <c:v>3.901986389878121E-05</c:v>
                </c:pt>
                <c:pt idx="80">
                  <c:v>4.461007525496856E-05</c:v>
                </c:pt>
                <c:pt idx="81">
                  <c:v>5.0944536119519397E-05</c:v>
                </c:pt>
                <c:pt idx="82">
                  <c:v>5.811385947179663E-05</c:v>
                </c:pt>
                <c:pt idx="83">
                  <c:v>6.621849046426775E-05</c:v>
                </c:pt>
                <c:pt idx="84">
                  <c:v>7.536961280123988E-05</c:v>
                </c:pt>
                <c:pt idx="85">
                  <c:v>8.569011835411542E-05</c:v>
                </c:pt>
                <c:pt idx="86">
                  <c:v>9.73156419305017E-05</c:v>
                </c:pt>
                <c:pt idx="87">
                  <c:v>0.00011039566284011457</c:v>
                </c:pt>
                <c:pt idx="88">
                  <c:v>0.00012509467457256287</c:v>
                </c:pt>
                <c:pt idx="89">
                  <c:v>0.00014159342351693926</c:v>
                </c:pt>
                <c:pt idx="90">
                  <c:v>0.00016009021720696508</c:v>
                </c:pt>
                <c:pt idx="91">
                  <c:v>0.00018080230206476096</c:v>
                </c:pt>
                <c:pt idx="92">
                  <c:v>0.000203967310037956</c:v>
                </c:pt>
                <c:pt idx="93">
                  <c:v>0.0002298447728759816</c:v>
                </c:pt>
                <c:pt idx="94">
                  <c:v>0.0002587177020696769</c:v>
                </c:pt>
                <c:pt idx="95">
                  <c:v>0.000290894231681966</c:v>
                </c:pt>
                <c:pt idx="96">
                  <c:v>0.0003267093204251756</c:v>
                </c:pt>
                <c:pt idx="97">
                  <c:v>0.0003665265083921837</c:v>
                </c:pt>
                <c:pt idx="98">
                  <c:v>0.00041073972282440447</c:v>
                </c:pt>
                <c:pt idx="99">
                  <c:v>0.0004597751262010742</c:v>
                </c:pt>
                <c:pt idx="100">
                  <c:v>0.0005140929987637021</c:v>
                </c:pt>
                <c:pt idx="101">
                  <c:v>0.0005741896463512275</c:v>
                </c:pt>
                <c:pt idx="102">
                  <c:v>0.000640599323117338</c:v>
                </c:pt>
                <c:pt idx="103">
                  <c:v>0.0007138961573442534</c:v>
                </c:pt>
                <c:pt idx="104">
                  <c:v>0.0007946960671549467</c:v>
                </c:pt>
                <c:pt idx="105">
                  <c:v>0.0008836586514767009</c:v>
                </c:pt>
                <c:pt idx="106">
                  <c:v>0.0009814890401277881</c:v>
                </c:pt>
                <c:pt idx="107">
                  <c:v>0.0010889396853999765</c:v>
                </c:pt>
                <c:pt idx="108">
                  <c:v>0.0012068120760064256</c:v>
                </c:pt>
                <c:pt idx="109">
                  <c:v>0.0013359583527721125</c:v>
                </c:pt>
                <c:pt idx="110">
                  <c:v>0.0014772828039793355</c:v>
                </c:pt>
                <c:pt idx="111">
                  <c:v>0.00163174321686298</c:v>
                </c:pt>
                <c:pt idx="112">
                  <c:v>0.0018003520603981295</c:v>
                </c:pt>
                <c:pt idx="113">
                  <c:v>0.0019841774732586126</c:v>
                </c:pt>
                <c:pt idx="114">
                  <c:v>0.0021843440296711717</c:v>
                </c:pt>
                <c:pt idx="115">
                  <c:v>0.002402033254869741</c:v>
                </c:pt>
                <c:pt idx="116">
                  <c:v>0.002638483860993325</c:v>
                </c:pt>
                <c:pt idx="117">
                  <c:v>0.0028949916735929735</c:v>
                </c:pt>
                <c:pt idx="118">
                  <c:v>0.0031729092184457196</c:v>
                </c:pt>
                <c:pt idx="119">
                  <c:v>0.00347364493814086</c:v>
                </c:pt>
                <c:pt idx="120">
                  <c:v>0.0037986620079324806</c:v>
                </c:pt>
                <c:pt idx="121">
                  <c:v>0.004149476720668074</c:v>
                </c:pt>
                <c:pt idx="122">
                  <c:v>0.004527656411228551</c:v>
                </c:pt>
                <c:pt idx="123">
                  <c:v>0.00493481689187542</c:v>
                </c:pt>
                <c:pt idx="124">
                  <c:v>0.005372619371216322</c:v>
                </c:pt>
                <c:pt idx="125">
                  <c:v>0.005842766831189512</c:v>
                </c:pt>
                <c:pt idx="126">
                  <c:v>0.006346999838550098</c:v>
                </c:pt>
                <c:pt idx="127">
                  <c:v>0.006887091769826088</c:v>
                </c:pt>
                <c:pt idx="128">
                  <c:v>0.007464843431614282</c:v>
                </c:pt>
                <c:pt idx="129">
                  <c:v>0.008082077061409112</c:v>
                </c:pt>
                <c:pt idx="130">
                  <c:v>0.008740629697903164</c:v>
                </c:pt>
                <c:pt idx="131">
                  <c:v>0.009442345913867068</c:v>
                </c:pt>
                <c:pt idx="132">
                  <c:v>0.010189069909295178</c:v>
                </c:pt>
                <c:pt idx="133">
                  <c:v>0.010982636967484735</c:v>
                </c:pt>
                <c:pt idx="134">
                  <c:v>0.011824864282077133</c:v>
                </c:pt>
                <c:pt idx="135">
                  <c:v>0.012717541168805985</c:v>
                </c:pt>
                <c:pt idx="136">
                  <c:v>0.013662418681741229</c:v>
                </c:pt>
                <c:pt idx="137">
                  <c:v>0.014661198660142935</c:v>
                </c:pt>
                <c:pt idx="138">
                  <c:v>0.01571552223862445</c:v>
                </c:pt>
                <c:pt idx="139">
                  <c:v>0.016826957860076524</c:v>
                </c:pt>
                <c:pt idx="140">
                  <c:v>0.017996988837730033</c:v>
                </c:pt>
                <c:pt idx="141">
                  <c:v>0.019227000519711667</c:v>
                </c:pt>
                <c:pt idx="142">
                  <c:v>0.020518267116449877</c:v>
                </c:pt>
                <c:pt idx="143">
                  <c:v>0.02187193825822637</c:v>
                </c:pt>
                <c:pt idx="144">
                  <c:v>0.02328902535697263</c:v>
                </c:pt>
                <c:pt idx="145">
                  <c:v>0.024770387852998656</c:v>
                </c:pt>
                <c:pt idx="146">
                  <c:v>0.026316719433632414</c:v>
                </c:pt>
                <c:pt idx="147">
                  <c:v>0.02792853431665601</c:v>
                </c:pt>
                <c:pt idx="148">
                  <c:v>0.029606153696865114</c:v>
                </c:pt>
                <c:pt idx="149">
                  <c:v>0.031349692458963546</c:v>
                </c:pt>
                <c:pt idx="150">
                  <c:v>0.03315904626425087</c:v>
                </c:pt>
                <c:pt idx="151">
                  <c:v>0.035033879122084756</c:v>
                </c:pt>
                <c:pt idx="152">
                  <c:v>0.03697361155981997</c:v>
                </c:pt>
                <c:pt idx="153">
                  <c:v>0.03897740950676836</c:v>
                </c:pt>
                <c:pt idx="154">
                  <c:v>0.041044174008618116</c:v>
                </c:pt>
                <c:pt idx="155">
                  <c:v>0.04317253188863226</c:v>
                </c:pt>
                <c:pt idx="156">
                  <c:v>0.04536082747076111</c:v>
                </c:pt>
                <c:pt idx="157">
                  <c:v>0.04760711547750528</c:v>
                </c:pt>
                <c:pt idx="158">
                  <c:v>0.04990915521191687</c:v>
                </c:pt>
                <c:pt idx="159">
                  <c:v>0.05226440612850485</c:v>
                </c:pt>
                <c:pt idx="160">
                  <c:v>0.05467002489199994</c:v>
                </c:pt>
                <c:pt idx="161">
                  <c:v>0.05712286401593793</c:v>
                </c:pt>
                <c:pt idx="162">
                  <c:v>0.05961947216484906</c:v>
                </c:pt>
                <c:pt idx="163">
                  <c:v>0.062156096194524196</c:v>
                </c:pt>
                <c:pt idx="164">
                  <c:v>0.06472868499440666</c:v>
                </c:pt>
                <c:pt idx="165">
                  <c:v>0.0673328951846887</c:v>
                </c:pt>
                <c:pt idx="166">
                  <c:v>0.06996409870824387</c:v>
                </c:pt>
                <c:pt idx="167">
                  <c:v>0.07261739234418604</c:v>
                </c:pt>
                <c:pt idx="168">
                  <c:v>0.07528760915571074</c:v>
                </c:pt>
                <c:pt idx="169">
                  <c:v>0.07796933187005696</c:v>
                </c:pt>
                <c:pt idx="170">
                  <c:v>0.08065690817305045</c:v>
                </c:pt>
                <c:pt idx="171">
                  <c:v>0.08334446788488885</c:v>
                </c:pt>
                <c:pt idx="172">
                  <c:v>0.08602594196774863</c:v>
                </c:pt>
                <c:pt idx="173">
                  <c:v>0.0886950832995877</c:v>
                </c:pt>
                <c:pt idx="174">
                  <c:v>0.09134548913234557</c:v>
                </c:pt>
                <c:pt idx="175">
                  <c:v>0.0939706251367703</c:v>
                </c:pt>
                <c:pt idx="176">
                  <c:v>0.09656385092049702</c:v>
                </c:pt>
                <c:pt idx="177">
                  <c:v>0.09911844689093696</c:v>
                </c:pt>
                <c:pt idx="178">
                  <c:v>0.10162764232017513</c:v>
                </c:pt>
                <c:pt idx="179">
                  <c:v>0.1040846444555898</c:v>
                </c:pt>
                <c:pt idx="180">
                  <c:v>0.10648266850745343</c:v>
                </c:pt>
                <c:pt idx="181">
                  <c:v>0.10881496833351129</c:v>
                </c:pt>
                <c:pt idx="182">
                  <c:v>0.11107486763060244</c:v>
                </c:pt>
                <c:pt idx="183">
                  <c:v>0.11325579143492184</c:v>
                </c:pt>
                <c:pt idx="184">
                  <c:v>0.11535129772564341</c:v>
                </c:pt>
                <c:pt idx="185">
                  <c:v>0.11735510892143552</c:v>
                </c:pt>
                <c:pt idx="186">
                  <c:v>0.1192611430559919</c:v>
                </c:pt>
                <c:pt idx="187">
                  <c:v>0.12106354441714147</c:v>
                </c:pt>
                <c:pt idx="188">
                  <c:v>0.12275671343444314</c:v>
                </c:pt>
                <c:pt idx="189">
                  <c:v>0.12433533560244477</c:v>
                </c:pt>
                <c:pt idx="190">
                  <c:v>0.1257944092309995</c:v>
                </c:pt>
                <c:pt idx="191">
                  <c:v>0.12712927182017633</c:v>
                </c:pt>
                <c:pt idx="192">
                  <c:v>0.12833562486533948</c:v>
                </c:pt>
                <c:pt idx="193">
                  <c:v>0.12940955690785028</c:v>
                </c:pt>
                <c:pt idx="194">
                  <c:v>0.13034756465848643</c:v>
                </c:pt>
                <c:pt idx="195">
                  <c:v>0.13114657203398095</c:v>
                </c:pt>
                <c:pt idx="196">
                  <c:v>0.13180394696194</c:v>
                </c:pt>
                <c:pt idx="197">
                  <c:v>0.1323175158256712</c:v>
                </c:pt>
                <c:pt idx="198">
                  <c:v>0.13268557543798448</c:v>
                </c:pt>
                <c:pt idx="199">
                  <c:v>0.1329069024516592</c:v>
                </c:pt>
                <c:pt idx="200">
                  <c:v>0.13298076013381088</c:v>
                </c:pt>
                <c:pt idx="201">
                  <c:v>0.1329069024516588</c:v>
                </c:pt>
                <c:pt idx="202">
                  <c:v>0.13268557543798362</c:v>
                </c:pt>
                <c:pt idx="203">
                  <c:v>0.13231751582566992</c:v>
                </c:pt>
                <c:pt idx="204">
                  <c:v>0.13180394696193837</c:v>
                </c:pt>
                <c:pt idx="205">
                  <c:v>0.13114657203397886</c:v>
                </c:pt>
                <c:pt idx="206">
                  <c:v>0.130347564658484</c:v>
                </c:pt>
                <c:pt idx="207">
                  <c:v>0.12940955690784742</c:v>
                </c:pt>
                <c:pt idx="208">
                  <c:v>0.1283356248653362</c:v>
                </c:pt>
                <c:pt idx="209">
                  <c:v>0.12712927182017272</c:v>
                </c:pt>
                <c:pt idx="210">
                  <c:v>0.12579440923099552</c:v>
                </c:pt>
                <c:pt idx="211">
                  <c:v>0.12433533560244042</c:v>
                </c:pt>
                <c:pt idx="212">
                  <c:v>0.12275671343443849</c:v>
                </c:pt>
                <c:pt idx="213">
                  <c:v>0.1210635444171365</c:v>
                </c:pt>
                <c:pt idx="214">
                  <c:v>0.11926114305598663</c:v>
                </c:pt>
                <c:pt idx="215">
                  <c:v>0.11735510892142996</c:v>
                </c:pt>
                <c:pt idx="216">
                  <c:v>0.11535129772563757</c:v>
                </c:pt>
                <c:pt idx="217">
                  <c:v>0.11325579143491578</c:v>
                </c:pt>
                <c:pt idx="218">
                  <c:v>0.11107486763059615</c:v>
                </c:pt>
                <c:pt idx="219">
                  <c:v>0.10881496833350476</c:v>
                </c:pt>
                <c:pt idx="220">
                  <c:v>0.1064826685074467</c:v>
                </c:pt>
                <c:pt idx="221">
                  <c:v>0.1040846444555829</c:v>
                </c:pt>
                <c:pt idx="222">
                  <c:v>0.10162764232016806</c:v>
                </c:pt>
                <c:pt idx="223">
                  <c:v>0.09911844689092976</c:v>
                </c:pt>
                <c:pt idx="224">
                  <c:v>0.09656385092048969</c:v>
                </c:pt>
                <c:pt idx="225">
                  <c:v>0.09397062513676287</c:v>
                </c:pt>
                <c:pt idx="226">
                  <c:v>0.09134548913233807</c:v>
                </c:pt>
                <c:pt idx="227">
                  <c:v>0.08869508329958013</c:v>
                </c:pt>
                <c:pt idx="228">
                  <c:v>0.08602594196774101</c:v>
                </c:pt>
                <c:pt idx="229">
                  <c:v>0.08334446788488123</c:v>
                </c:pt>
                <c:pt idx="230">
                  <c:v>0.0806569081730428</c:v>
                </c:pt>
                <c:pt idx="231">
                  <c:v>0.07796933187004933</c:v>
                </c:pt>
                <c:pt idx="232">
                  <c:v>0.07528760915570314</c:v>
                </c:pt>
                <c:pt idx="233">
                  <c:v>0.07261739234417847</c:v>
                </c:pt>
                <c:pt idx="234">
                  <c:v>0.06996409870823636</c:v>
                </c:pt>
                <c:pt idx="235">
                  <c:v>0.06733289518468126</c:v>
                </c:pt>
                <c:pt idx="236">
                  <c:v>0.0647286849943993</c:v>
                </c:pt>
                <c:pt idx="237">
                  <c:v>0.06215609619451693</c:v>
                </c:pt>
                <c:pt idx="238">
                  <c:v>0.059619472164841904</c:v>
                </c:pt>
                <c:pt idx="239">
                  <c:v>0.0571228640159309</c:v>
                </c:pt>
                <c:pt idx="240">
                  <c:v>0.05467002489199304</c:v>
                </c:pt>
                <c:pt idx="241">
                  <c:v>0.05226440612849807</c:v>
                </c:pt>
                <c:pt idx="242">
                  <c:v>0.04990915521191024</c:v>
                </c:pt>
                <c:pt idx="243">
                  <c:v>0.04760711547749881</c:v>
                </c:pt>
                <c:pt idx="244">
                  <c:v>0.04536082747075481</c:v>
                </c:pt>
                <c:pt idx="245">
                  <c:v>0.043172531888626124</c:v>
                </c:pt>
                <c:pt idx="246">
                  <c:v>0.04104417400861216</c:v>
                </c:pt>
                <c:pt idx="247">
                  <c:v>0.038977409506762574</c:v>
                </c:pt>
                <c:pt idx="248">
                  <c:v>0.036973611559814365</c:v>
                </c:pt>
                <c:pt idx="249">
                  <c:v>0.035033879122079344</c:v>
                </c:pt>
                <c:pt idx="250">
                  <c:v>0.03315904626424563</c:v>
                </c:pt>
                <c:pt idx="251">
                  <c:v>0.03134969245895849</c:v>
                </c:pt>
                <c:pt idx="252">
                  <c:v>0.029606153696860253</c:v>
                </c:pt>
                <c:pt idx="253">
                  <c:v>0.02792853431665133</c:v>
                </c:pt>
                <c:pt idx="254">
                  <c:v>0.026316719433627924</c:v>
                </c:pt>
                <c:pt idx="255">
                  <c:v>0.024770387852994357</c:v>
                </c:pt>
                <c:pt idx="256">
                  <c:v>0.02328902535696851</c:v>
                </c:pt>
                <c:pt idx="257">
                  <c:v>0.021871938258222437</c:v>
                </c:pt>
                <c:pt idx="258">
                  <c:v>0.02051826711644612</c:v>
                </c:pt>
                <c:pt idx="259">
                  <c:v>0.019227000519708087</c:v>
                </c:pt>
                <c:pt idx="260">
                  <c:v>0.017996988837726623</c:v>
                </c:pt>
                <c:pt idx="261">
                  <c:v>0.01682695786007328</c:v>
                </c:pt>
                <c:pt idx="262">
                  <c:v>0.015715522238621372</c:v>
                </c:pt>
                <c:pt idx="263">
                  <c:v>0.014661198660140018</c:v>
                </c:pt>
                <c:pt idx="264">
                  <c:v>0.013662418681738465</c:v>
                </c:pt>
                <c:pt idx="265">
                  <c:v>0.012717541168803834</c:v>
                </c:pt>
                <c:pt idx="266">
                  <c:v>0.011824864282075097</c:v>
                </c:pt>
                <c:pt idx="267">
                  <c:v>0.01098263696748282</c:v>
                </c:pt>
                <c:pt idx="268">
                  <c:v>0.01018906990929332</c:v>
                </c:pt>
                <c:pt idx="269">
                  <c:v>0.009442345913865316</c:v>
                </c:pt>
                <c:pt idx="270">
                  <c:v>0.008740629697901521</c:v>
                </c:pt>
                <c:pt idx="271">
                  <c:v>0.008082077061407568</c:v>
                </c:pt>
                <c:pt idx="272">
                  <c:v>0.007464843431612837</c:v>
                </c:pt>
                <c:pt idx="273">
                  <c:v>0.006887091769824695</c:v>
                </c:pt>
                <c:pt idx="274">
                  <c:v>0.006346999838548798</c:v>
                </c:pt>
                <c:pt idx="275">
                  <c:v>0.005842766831188301</c:v>
                </c:pt>
                <c:pt idx="276">
                  <c:v>0.0053726193712151935</c:v>
                </c:pt>
                <c:pt idx="277">
                  <c:v>0.004934816891874369</c:v>
                </c:pt>
                <c:pt idx="278">
                  <c:v>0.004527656411227546</c:v>
                </c:pt>
                <c:pt idx="279">
                  <c:v>0.0041494767206671414</c:v>
                </c:pt>
                <c:pt idx="280">
                  <c:v>0.0037986620079316167</c:v>
                </c:pt>
                <c:pt idx="281">
                  <c:v>0.0034736449381400606</c:v>
                </c:pt>
                <c:pt idx="282">
                  <c:v>0.003172909218444981</c:v>
                </c:pt>
                <c:pt idx="283">
                  <c:v>0.002894991673592272</c:v>
                </c:pt>
                <c:pt idx="284">
                  <c:v>0.0026384838609926765</c:v>
                </c:pt>
                <c:pt idx="285">
                  <c:v>0.0024020332548691454</c:v>
                </c:pt>
                <c:pt idx="286">
                  <c:v>0.002184344029670623</c:v>
                </c:pt>
                <c:pt idx="287">
                  <c:v>0.0019841774732581065</c:v>
                </c:pt>
                <c:pt idx="288">
                  <c:v>0.0018003520603976548</c:v>
                </c:pt>
                <c:pt idx="289">
                  <c:v>0.0016317432168625437</c:v>
                </c:pt>
                <c:pt idx="290">
                  <c:v>0.0014772828039789367</c:v>
                </c:pt>
                <c:pt idx="291">
                  <c:v>0.0013359583527717482</c:v>
                </c:pt>
                <c:pt idx="292">
                  <c:v>0.0012068120760060932</c:v>
                </c:pt>
                <c:pt idx="293">
                  <c:v>0.0010889396853996651</c:v>
                </c:pt>
                <c:pt idx="294">
                  <c:v>0.0009814890401275039</c:v>
                </c:pt>
                <c:pt idx="295">
                  <c:v>0.0008836586514764435</c:v>
                </c:pt>
                <c:pt idx="296">
                  <c:v>0.0007946960671547108</c:v>
                </c:pt>
                <c:pt idx="297">
                  <c:v>0.0007138961573440404</c:v>
                </c:pt>
                <c:pt idx="298">
                  <c:v>0.0006405993231171399</c:v>
                </c:pt>
                <c:pt idx="299">
                  <c:v>0.0005741896463510481</c:v>
                </c:pt>
                <c:pt idx="300">
                  <c:v>0.0005140929987635396</c:v>
                </c:pt>
                <c:pt idx="301">
                  <c:v>0.0004597751262008541</c:v>
                </c:pt>
                <c:pt idx="302">
                  <c:v>0.000410739722824206</c:v>
                </c:pt>
                <c:pt idx="303">
                  <c:v>0.000366526508392005</c:v>
                </c:pt>
                <c:pt idx="304">
                  <c:v>0.00032670932042501454</c:v>
                </c:pt>
                <c:pt idx="305">
                  <c:v>0.00029089423168182133</c:v>
                </c:pt>
                <c:pt idx="306">
                  <c:v>0.00025871770206954686</c:v>
                </c:pt>
                <c:pt idx="307">
                  <c:v>0.000229844772875865</c:v>
                </c:pt>
                <c:pt idx="308">
                  <c:v>0.00020396731003785164</c:v>
                </c:pt>
                <c:pt idx="309">
                  <c:v>0.00018080230206466764</c:v>
                </c:pt>
                <c:pt idx="310">
                  <c:v>0.00016009021720688162</c:v>
                </c:pt>
                <c:pt idx="311">
                  <c:v>0.00014159342351686483</c:v>
                </c:pt>
                <c:pt idx="312">
                  <c:v>0.00012509467457249643</c:v>
                </c:pt>
                <c:pt idx="313">
                  <c:v>0.00011039566284005547</c:v>
                </c:pt>
                <c:pt idx="314">
                  <c:v>9.731564193044914E-05</c:v>
                </c:pt>
                <c:pt idx="315">
                  <c:v>8.569011835406876E-05</c:v>
                </c:pt>
                <c:pt idx="316">
                  <c:v>7.536961280119843E-05</c:v>
                </c:pt>
                <c:pt idx="317">
                  <c:v>6.621849046423103E-05</c:v>
                </c:pt>
                <c:pt idx="318">
                  <c:v>5.811385947176416E-05</c:v>
                </c:pt>
                <c:pt idx="319">
                  <c:v>5.0944536119490706E-05</c:v>
                </c:pt>
                <c:pt idx="320">
                  <c:v>4.461007525494316E-05</c:v>
                </c:pt>
                <c:pt idx="321">
                  <c:v>3.90198638987589E-05</c:v>
                </c:pt>
                <c:pt idx="322">
                  <c:v>3.4092275960246975E-05</c:v>
                </c:pt>
                <c:pt idx="323">
                  <c:v>2.975388572569802E-05</c:v>
                </c:pt>
                <c:pt idx="324">
                  <c:v>2.593873766011118E-05</c:v>
                </c:pt>
                <c:pt idx="325">
                  <c:v>2.2587669962929222E-05</c:v>
                </c:pt>
                <c:pt idx="326">
                  <c:v>1.964768925217112E-05</c:v>
                </c:pt>
                <c:pt idx="327">
                  <c:v>1.7071393715349554E-05</c:v>
                </c:pt>
                <c:pt idx="328">
                  <c:v>1.4816442056251759E-05</c:v>
                </c:pt>
                <c:pt idx="329">
                  <c:v>1.2845065580689708E-05</c:v>
                </c:pt>
                <c:pt idx="330">
                  <c:v>1.1123620798540864E-05</c:v>
                </c:pt>
                <c:pt idx="331">
                  <c:v>9.622179970848107E-06</c:v>
                </c:pt>
                <c:pt idx="332">
                  <c:v>8.314157096680508E-06</c:v>
                </c:pt>
                <c:pt idx="333">
                  <c:v>7.175966912346048E-06</c:v>
                </c:pt>
                <c:pt idx="334">
                  <c:v>6.186714563069548E-06</c:v>
                </c:pt>
                <c:pt idx="335">
                  <c:v>5.327913702299155E-06</c:v>
                </c:pt>
                <c:pt idx="336">
                  <c:v>4.583230874478795E-06</c:v>
                </c:pt>
                <c:pt idx="337">
                  <c:v>3.938254141721137E-06</c:v>
                </c:pt>
                <c:pt idx="338">
                  <c:v>3.3802840218271607E-06</c:v>
                </c:pt>
                <c:pt idx="339">
                  <c:v>2.898144913196834E-06</c:v>
                </c:pt>
                <c:pt idx="340">
                  <c:v>2.4820152902086872E-06</c:v>
                </c:pt>
                <c:pt idx="341">
                  <c:v>2.1232750596212503E-06</c:v>
                </c:pt>
                <c:pt idx="342">
                  <c:v>1.8143685736257096E-06</c:v>
                </c:pt>
                <c:pt idx="343">
                  <c:v>1.5486818976540909E-06</c:v>
                </c:pt>
                <c:pt idx="344">
                  <c:v>1.3204330303432909E-06</c:v>
                </c:pt>
                <c:pt idx="345">
                  <c:v>1.124573868714986E-06</c:v>
                </c:pt>
                <c:pt idx="346">
                  <c:v>9.56702803294606E-07</c:v>
                </c:pt>
                <c:pt idx="347">
                  <c:v>8.129869152973102E-07</c:v>
                </c:pt>
                <c:pt idx="348">
                  <c:v>6.900928309731406E-07</c:v>
                </c:pt>
                <c:pt idx="349">
                  <c:v>5.851253666183348E-07</c:v>
                </c:pt>
                <c:pt idx="350">
                  <c:v>4.95573171577806E-07</c:v>
                </c:pt>
                <c:pt idx="351">
                  <c:v>4.192606457929892E-07</c:v>
                </c:pt>
                <c:pt idx="352">
                  <c:v>3.5430547314326614E-07</c:v>
                </c:pt>
                <c:pt idx="353">
                  <c:v>2.99081172079265E-07</c:v>
                </c:pt>
                <c:pt idx="354">
                  <c:v>2.521841209757386E-07</c:v>
                </c:pt>
                <c:pt idx="355">
                  <c:v>2.1240456738889336E-07</c:v>
                </c:pt>
                <c:pt idx="356">
                  <c:v>1.7870117815647474E-07</c:v>
                </c:pt>
                <c:pt idx="357">
                  <c:v>1.5017873121148868E-07</c:v>
                </c:pt>
                <c:pt idx="358">
                  <c:v>1.260685902856933E-07</c:v>
                </c:pt>
                <c:pt idx="359">
                  <c:v>1.0571164055712914E-07</c:v>
                </c:pt>
                <c:pt idx="360">
                  <c:v>8.85433969506722E-08</c:v>
                </c:pt>
                <c:pt idx="361">
                  <c:v>7.408102743594221E-08</c:v>
                </c:pt>
                <c:pt idx="362">
                  <c:v>6.191206148513496E-08</c:v>
                </c:pt>
                <c:pt idx="363">
                  <c:v>5.168457905307334E-08</c:v>
                </c:pt>
                <c:pt idx="364">
                  <c:v>4.3098698216097796E-08</c:v>
                </c:pt>
                <c:pt idx="365">
                  <c:v>3.5899200141786685E-08</c:v>
                </c:pt>
                <c:pt idx="366">
                  <c:v>2.986914853660239E-08</c:v>
                </c:pt>
                <c:pt idx="367">
                  <c:v>2.4824377303785242E-08</c:v>
                </c:pt>
                <c:pt idx="368">
                  <c:v>2.0608735000538175E-08</c:v>
                </c:pt>
                <c:pt idx="369">
                  <c:v>1.708998796391375E-08</c:v>
                </c:pt>
                <c:pt idx="370">
                  <c:v>1.4156295821506029E-08</c:v>
                </c:pt>
                <c:pt idx="371">
                  <c:v>1.1713183649392706E-08</c:v>
                </c:pt>
                <c:pt idx="372">
                  <c:v>9.680944409722004E-09</c:v>
                </c:pt>
                <c:pt idx="373">
                  <c:v>7.992413608725684E-09</c:v>
                </c:pt>
                <c:pt idx="374">
                  <c:v>6.591065468743259E-09</c:v>
                </c:pt>
                <c:pt idx="375">
                  <c:v>5.429386402524288E-09</c:v>
                </c:pt>
                <c:pt idx="376">
                  <c:v>4.4674873039750985E-09</c:v>
                </c:pt>
                <c:pt idx="377">
                  <c:v>3.6719212082246567E-09</c:v>
                </c:pt>
                <c:pt idx="378">
                  <c:v>3.014677299725291E-09</c:v>
                </c:pt>
                <c:pt idx="379">
                  <c:v>2.4723261275576436E-09</c:v>
                </c:pt>
                <c:pt idx="380">
                  <c:v>2.025294283272817E-09</c:v>
                </c:pt>
                <c:pt idx="381">
                  <c:v>1.6572497636395736E-09</c:v>
                </c:pt>
                <c:pt idx="382">
                  <c:v>1.354581828233233E-09</c:v>
                </c:pt>
                <c:pt idx="383">
                  <c:v>1.1059614145148447E-09</c:v>
                </c:pt>
                <c:pt idx="384">
                  <c:v>9.019701308578537E-10</c:v>
                </c:pt>
                <c:pt idx="385">
                  <c:v>7.347875465866068E-10</c:v>
                </c:pt>
                <c:pt idx="386">
                  <c:v>5.979279693208605E-10</c:v>
                </c:pt>
                <c:pt idx="387">
                  <c:v>4.860191720731907E-10</c:v>
                </c:pt>
                <c:pt idx="388">
                  <c:v>3.9461663073226506E-10</c:v>
                </c:pt>
                <c:pt idx="389">
                  <c:v>3.2004777901013936E-10</c:v>
                </c:pt>
                <c:pt idx="390">
                  <c:v>2.5928160226876317E-10</c:v>
                </c:pt>
                <c:pt idx="391">
                  <c:v>2.0981959117227841E-10</c:v>
                </c:pt>
                <c:pt idx="392">
                  <c:v>1.6960467605468517E-10</c:v>
                </c:pt>
                <c:pt idx="393">
                  <c:v>1.3694527660158087E-10</c:v>
                </c:pt>
                <c:pt idx="394">
                  <c:v>1.1045204061571867E-10</c:v>
                </c:pt>
                <c:pt idx="395">
                  <c:v>8.898522049201286E-11</c:v>
                </c:pt>
                <c:pt idx="396">
                  <c:v>7.161095548526909E-11</c:v>
                </c:pt>
                <c:pt idx="397">
                  <c:v>5.756499967612065E-11</c:v>
                </c:pt>
                <c:pt idx="398">
                  <c:v>4.6222666472134044E-11</c:v>
                </c:pt>
                <c:pt idx="399">
                  <c:v>3.707395637105905E-11</c:v>
                </c:pt>
                <c:pt idx="400">
                  <c:v>2.97030006244791E-11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Data!$D$6:$D$7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Data!$E$6:$E$7</c:f>
              <c:numCache>
                <c:ptCount val="2"/>
                <c:pt idx="0">
                  <c:v>0</c:v>
                </c:pt>
                <c:pt idx="1">
                  <c:v>0.13298076013381088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triang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Data!$D$9:$D$10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Data!$E$9:$E$10</c:f>
              <c:numCache>
                <c:ptCount val="2"/>
                <c:pt idx="0">
                  <c:v>0</c:v>
                </c:pt>
                <c:pt idx="1">
                  <c:v>0.13298076013381088</c:v>
                </c:pt>
              </c:numCache>
            </c:numRef>
          </c:yVal>
          <c:smooth val="0"/>
        </c:ser>
        <c:axId val="66377260"/>
        <c:axId val="60524429"/>
      </c:scatterChart>
      <c:valAx>
        <c:axId val="66377260"/>
        <c:scaling>
          <c:orientation val="minMax"/>
          <c:max val="70"/>
          <c:min val="30"/>
        </c:scaling>
        <c:axPos val="b"/>
        <c:delete val="0"/>
        <c:numFmt formatCode="General" sourceLinked="1"/>
        <c:majorTickMark val="cross"/>
        <c:minorTickMark val="cross"/>
        <c:tickLblPos val="nextTo"/>
        <c:crossAx val="60524429"/>
        <c:crosses val="autoZero"/>
        <c:crossBetween val="midCat"/>
        <c:dispUnits/>
        <c:majorUnit val="5"/>
        <c:minorUnit val="5"/>
      </c:valAx>
      <c:valAx>
        <c:axId val="60524429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63772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0.0575</cdr:y>
    </cdr:from>
    <cdr:to>
      <cdr:x>0.96425</cdr:x>
      <cdr:y>0.14375</cdr:y>
    </cdr:to>
    <cdr:grpSp>
      <cdr:nvGrpSpPr>
        <cdr:cNvPr id="1" name="Group 3"/>
        <cdr:cNvGrpSpPr>
          <a:grpSpLocks/>
        </cdr:cNvGrpSpPr>
      </cdr:nvGrpSpPr>
      <cdr:grpSpPr>
        <a:xfrm>
          <a:off x="2419350" y="104775"/>
          <a:ext cx="1123950" cy="171450"/>
          <a:chOff x="65" y="328"/>
          <a:chExt cx="19854" cy="18852"/>
        </a:xfrm>
        <a:solidFill>
          <a:srgbClr val="FFFFFF"/>
        </a:solidFill>
      </cdr:grpSpPr>
      <cdr:sp>
        <cdr:nvSpPr>
          <cdr:cNvPr id="2" name="Text 2"/>
          <cdr:cNvSpPr txBox="1">
            <a:spLocks noChangeArrowheads="1"/>
          </cdr:cNvSpPr>
        </cdr:nvSpPr>
        <cdr:spPr>
          <a:xfrm>
            <a:off x="1986" y="328"/>
            <a:ext cx="17933" cy="188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Rejection Region</a:t>
            </a:r>
          </a:p>
        </cdr:txBody>
      </cdr:sp>
      <cdr:sp>
        <cdr:nvSpPr>
          <cdr:cNvPr id="3" name="Rectangle 1"/>
          <cdr:cNvSpPr>
            <a:spLocks/>
          </cdr:cNvSpPr>
        </cdr:nvSpPr>
        <cdr:spPr>
          <a:xfrm>
            <a:off x="65" y="4697"/>
            <a:ext cx="1380" cy="1049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0.045</cdr:x>
      <cdr:y>0.06075</cdr:y>
    </cdr:from>
    <cdr:to>
      <cdr:x>0.358</cdr:x>
      <cdr:y>0.3195</cdr:y>
    </cdr:to>
    <cdr:grpSp>
      <cdr:nvGrpSpPr>
        <cdr:cNvPr id="4" name="Group 7"/>
        <cdr:cNvGrpSpPr>
          <a:grpSpLocks/>
        </cdr:cNvGrpSpPr>
      </cdr:nvGrpSpPr>
      <cdr:grpSpPr>
        <a:xfrm>
          <a:off x="161925" y="114300"/>
          <a:ext cx="1152525" cy="504825"/>
          <a:chOff x="0" y="0"/>
          <a:chExt cx="19670" cy="19585"/>
        </a:xfrm>
        <a:solidFill>
          <a:srgbClr val="FFFFFF"/>
        </a:solidFill>
      </cdr:grpSpPr>
      <cdr:sp>
        <cdr:nvSpPr>
          <cdr:cNvPr id="5" name="Text 4"/>
          <cdr:cNvSpPr txBox="1">
            <a:spLocks noChangeArrowheads="1"/>
          </cdr:cNvSpPr>
        </cdr:nvSpPr>
        <cdr:spPr>
          <a:xfrm>
            <a:off x="15" y="0"/>
            <a:ext cx="19655" cy="80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Probability Curve</a:t>
            </a:r>
          </a:p>
        </cdr:txBody>
      </cdr:sp>
      <cdr:sp>
        <cdr:nvSpPr>
          <cdr:cNvPr id="6" name="Text 5"/>
          <cdr:cNvSpPr txBox="1">
            <a:spLocks noChangeArrowheads="1"/>
          </cdr:cNvSpPr>
        </cdr:nvSpPr>
        <cdr:spPr>
          <a:xfrm>
            <a:off x="34" y="5807"/>
            <a:ext cx="16483" cy="80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Under the Null</a:t>
            </a:r>
          </a:p>
        </cdr:txBody>
      </cdr:sp>
      <cdr:sp>
        <cdr:nvSpPr>
          <cdr:cNvPr id="7" name="Text 6"/>
          <cdr:cNvSpPr txBox="1">
            <a:spLocks noChangeArrowheads="1"/>
          </cdr:cNvSpPr>
        </cdr:nvSpPr>
        <cdr:spPr>
          <a:xfrm>
            <a:off x="0" y="11526"/>
            <a:ext cx="12653" cy="80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Hypothesis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4</xdr:row>
      <xdr:rowOff>9525</xdr:rowOff>
    </xdr:from>
    <xdr:to>
      <xdr:col>7</xdr:col>
      <xdr:colOff>409575</xdr:colOff>
      <xdr:row>15</xdr:row>
      <xdr:rowOff>28575</xdr:rowOff>
    </xdr:to>
    <xdr:graphicFrame>
      <xdr:nvGraphicFramePr>
        <xdr:cNvPr id="1" name="Chart 7"/>
        <xdr:cNvGraphicFramePr/>
      </xdr:nvGraphicFramePr>
      <xdr:xfrm>
        <a:off x="95250" y="552450"/>
        <a:ext cx="36766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showGridLines="0" tabSelected="1" defaultGridColor="0" colorId="8" workbookViewId="0" topLeftCell="A1">
      <selection activeCell="K18" sqref="K18"/>
    </sheetView>
  </sheetViews>
  <sheetFormatPr defaultColWidth="9.140625" defaultRowHeight="12.75"/>
  <cols>
    <col min="1" max="1" width="1.57421875" style="3" customWidth="1"/>
    <col min="2" max="2" width="9.140625" style="3" customWidth="1"/>
    <col min="3" max="3" width="12.7109375" style="3" customWidth="1"/>
    <col min="4" max="4" width="6.421875" style="3" customWidth="1"/>
    <col min="5" max="5" width="1.1484375" style="3" customWidth="1"/>
    <col min="6" max="6" width="11.28125" style="3" customWidth="1"/>
    <col min="7" max="7" width="8.140625" style="3" customWidth="1"/>
    <col min="8" max="8" width="7.28125" style="3" customWidth="1"/>
    <col min="9" max="9" width="9.140625" style="3" customWidth="1"/>
    <col min="10" max="10" width="8.7109375" style="3" customWidth="1"/>
    <col min="11" max="11" width="8.28125" style="3" customWidth="1"/>
    <col min="12" max="16384" width="9.140625" style="3" customWidth="1"/>
  </cols>
  <sheetData>
    <row r="1" ht="6.75" customHeight="1" thickBot="1"/>
    <row r="2" spans="2:8" ht="14.25" thickBot="1" thickTop="1">
      <c r="B2" s="4" t="s">
        <v>0</v>
      </c>
      <c r="C2" s="5"/>
      <c r="D2" s="6">
        <v>50</v>
      </c>
      <c r="F2" s="7" t="s">
        <v>1</v>
      </c>
      <c r="G2" s="8"/>
      <c r="H2" s="1">
        <v>45</v>
      </c>
    </row>
    <row r="3" spans="2:11" ht="14.25" thickBot="1" thickTop="1">
      <c r="B3" s="4" t="s">
        <v>2</v>
      </c>
      <c r="C3" s="5"/>
      <c r="D3" s="1">
        <v>15</v>
      </c>
      <c r="F3" s="9" t="s">
        <v>3</v>
      </c>
      <c r="G3" s="10"/>
      <c r="H3" s="11">
        <f>D3/SQRT(K3)</f>
        <v>3</v>
      </c>
      <c r="I3" s="9" t="s">
        <v>4</v>
      </c>
      <c r="J3" s="10"/>
      <c r="K3" s="1">
        <v>25</v>
      </c>
    </row>
    <row r="4" ht="7.5" customHeight="1" thickBot="1" thickTop="1"/>
    <row r="5" spans="3:11" ht="12.75">
      <c r="C5" s="12">
        <f>NORMDIST(H2,50,D3/SQRT(K3),TRUE)*Data!D1</f>
        <v>0.04779033040993841</v>
      </c>
      <c r="I5" s="30" t="s">
        <v>5</v>
      </c>
      <c r="J5" s="31"/>
      <c r="K5" s="32"/>
    </row>
    <row r="6" spans="3:11" ht="12.75">
      <c r="C6" s="12">
        <f>(1-NORMDIST(H2,50,D3/SQRT(K3),TRUE))*Data!D1</f>
        <v>0.9522096695900616</v>
      </c>
      <c r="I6" s="33"/>
      <c r="J6" s="21"/>
      <c r="K6" s="34"/>
    </row>
    <row r="7" spans="9:11" ht="12.75">
      <c r="I7" s="33"/>
      <c r="J7" s="21"/>
      <c r="K7" s="34"/>
    </row>
    <row r="8" spans="9:11" ht="12.75">
      <c r="I8" s="33"/>
      <c r="J8" s="21"/>
      <c r="K8" s="34"/>
    </row>
    <row r="9" spans="9:11" ht="12.75">
      <c r="I9" s="33"/>
      <c r="J9" s="21"/>
      <c r="K9" s="34"/>
    </row>
    <row r="10" spans="9:11" ht="12.75">
      <c r="I10" s="33"/>
      <c r="J10" s="21"/>
      <c r="K10" s="34"/>
    </row>
    <row r="11" spans="9:11" ht="18" customHeight="1" thickBot="1">
      <c r="I11" s="35"/>
      <c r="J11" s="36"/>
      <c r="K11" s="37"/>
    </row>
    <row r="12" ht="13.5" thickBot="1"/>
    <row r="13" spans="9:11" ht="14.25" thickBot="1" thickTop="1">
      <c r="I13" s="18" t="s">
        <v>6</v>
      </c>
      <c r="J13" s="13"/>
      <c r="K13" s="2">
        <v>10</v>
      </c>
    </row>
    <row r="14" spans="9:11" ht="13.5" thickTop="1">
      <c r="I14" s="19" t="s">
        <v>7</v>
      </c>
      <c r="J14" s="13"/>
      <c r="K14" s="14">
        <f>Data!D11</f>
        <v>46.15534761687741</v>
      </c>
    </row>
    <row r="15" spans="9:11" ht="17.25" customHeight="1">
      <c r="I15" s="20" t="s">
        <v>8</v>
      </c>
      <c r="J15" s="15"/>
      <c r="K15" s="14" t="str">
        <f>Data!D12</f>
        <v>infinity</v>
      </c>
    </row>
    <row r="16" ht="7.5" customHeight="1" thickBot="1"/>
    <row r="17" spans="2:7" ht="12.75" customHeight="1" thickBot="1">
      <c r="B17" s="26" t="s">
        <v>9</v>
      </c>
      <c r="C17" s="27" t="s">
        <v>10</v>
      </c>
      <c r="D17" s="28"/>
      <c r="E17" s="28"/>
      <c r="F17" s="28"/>
      <c r="G17" s="29"/>
    </row>
    <row r="18" spans="2:7" ht="17.25" customHeight="1" thickBot="1">
      <c r="B18" s="22">
        <f>IF(OR(AND(Data!D1=1,Data!D2=1),AND(Data!D1=2,H2&lt;D2)),C5,C6)</f>
        <v>0.04779033040993841</v>
      </c>
      <c r="C18" s="23" t="str">
        <f>IF(B18&lt;=K13/100,"Reject the Null Hypothesis","Do Not Reject the Null Hypothesis")</f>
        <v>Reject the Null Hypothesis</v>
      </c>
      <c r="D18" s="24"/>
      <c r="E18" s="24"/>
      <c r="F18" s="24"/>
      <c r="G18" s="25"/>
    </row>
    <row r="19" ht="15.75" customHeight="1"/>
    <row r="20" ht="15" customHeight="1">
      <c r="I20" s="16"/>
    </row>
    <row r="21" ht="10.5" customHeight="1">
      <c r="I21" s="17"/>
    </row>
  </sheetData>
  <sheetProtection sheet="1" objects="1" scenarios="1"/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1"/>
  <sheetViews>
    <sheetView workbookViewId="0" topLeftCell="A1">
      <selection activeCell="D12" sqref="D12"/>
    </sheetView>
  </sheetViews>
  <sheetFormatPr defaultColWidth="9.140625" defaultRowHeight="12.75"/>
  <sheetData>
    <row r="1" spans="1:4" ht="12.75">
      <c r="A1">
        <v>30</v>
      </c>
      <c r="B1">
        <f>NORMDIST(A1,50,'Hypothesis Test'!$D$3/SQRT('Hypothesis Test'!$K$3),FALSE)</f>
        <v>2.970300062450727E-11</v>
      </c>
      <c r="C1">
        <f aca="true" t="shared" si="0" ref="C1:C64">IF(OR(AND($D$1=2,OR(A1&lt;=50-$D$4,A1&gt;=50+$D$4)),AND($D$1=1,OR(AND($D$5&lt;=50,A1&lt;=$D$5),AND($D$5&gt;=50,A1&gt;=$D$5)))),B1,"#N/A")</f>
        <v>2.970300062450727E-11</v>
      </c>
      <c r="D1">
        <v>1</v>
      </c>
    </row>
    <row r="2" spans="1:4" ht="12.75">
      <c r="A2">
        <v>30.1</v>
      </c>
      <c r="B2">
        <f>NORMDIST(A2,50,'Hypothesis Test'!$D$3/SQRT('Hypothesis Test'!$K$3),FALSE)</f>
        <v>3.707395637109474E-11</v>
      </c>
      <c r="C2">
        <f t="shared" si="0"/>
        <v>3.707395637109474E-11</v>
      </c>
      <c r="D2">
        <v>1</v>
      </c>
    </row>
    <row r="3" spans="1:4" ht="12.75">
      <c r="A3">
        <v>30.2</v>
      </c>
      <c r="B3">
        <f>NORMDIST(A3,50,'Hypothesis Test'!$D$3/SQRT('Hypothesis Test'!$K$3),FALSE)</f>
        <v>4.622266647217707E-11</v>
      </c>
      <c r="C3">
        <f t="shared" si="0"/>
        <v>4.622266647217707E-11</v>
      </c>
      <c r="D3">
        <f>NORMINV('Hypothesis Test'!K13/100/D1,50,'Hypothesis Test'!$D$3/SQRT('Hypothesis Test'!$K$3))</f>
        <v>46.15534761687741</v>
      </c>
    </row>
    <row r="4" spans="1:4" ht="12.75">
      <c r="A4">
        <v>30.3</v>
      </c>
      <c r="B4">
        <f>NORMDIST(A4,50,'Hypothesis Test'!$D$3/SQRT('Hypothesis Test'!$K$3),FALSE)</f>
        <v>5.7564999676173005E-11</v>
      </c>
      <c r="C4">
        <f t="shared" si="0"/>
        <v>5.7564999676173005E-11</v>
      </c>
      <c r="D4">
        <f>ABS(50-D3)</f>
        <v>3.844652383122593</v>
      </c>
    </row>
    <row r="5" spans="1:4" ht="12.75">
      <c r="A5">
        <v>30.4</v>
      </c>
      <c r="B5">
        <f>NORMDIST(A5,50,'Hypothesis Test'!$D$3/SQRT('Hypothesis Test'!$K$3),FALSE)</f>
        <v>7.161095548533446E-11</v>
      </c>
      <c r="C5">
        <f t="shared" si="0"/>
        <v>7.161095548533446E-11</v>
      </c>
      <c r="D5">
        <f>50-D2*D4</f>
        <v>46.15534761687741</v>
      </c>
    </row>
    <row r="6" spans="1:5" ht="12.75">
      <c r="A6">
        <v>30.5</v>
      </c>
      <c r="B6">
        <f>NORMDIST(A6,50,'Hypothesis Test'!$D$3/SQRT('Hypothesis Test'!$K$3),FALSE)</f>
        <v>8.898522049209506E-11</v>
      </c>
      <c r="C6">
        <f t="shared" si="0"/>
        <v>8.898522049209506E-11</v>
      </c>
      <c r="D6">
        <v>50</v>
      </c>
      <c r="E6">
        <v>0</v>
      </c>
    </row>
    <row r="7" spans="1:5" ht="12.75">
      <c r="A7">
        <v>30.6</v>
      </c>
      <c r="B7">
        <f>NORMDIST(A7,50,'Hypothesis Test'!$D$3/SQRT('Hypothesis Test'!$K$3),FALSE)</f>
        <v>1.1045204061581874E-10</v>
      </c>
      <c r="C7">
        <f t="shared" si="0"/>
        <v>1.1045204061581874E-10</v>
      </c>
      <c r="D7">
        <v>50</v>
      </c>
      <c r="E7">
        <f>NORMDIST(50,50,'Hypothesis Test'!D3/SQRT('Hypothesis Test'!K3),FALSE)</f>
        <v>0.13298076013381088</v>
      </c>
    </row>
    <row r="8" spans="1:3" ht="12.75">
      <c r="A8">
        <v>30.7</v>
      </c>
      <c r="B8">
        <f>NORMDIST(A8,50,'Hypothesis Test'!$D$3/SQRT('Hypothesis Test'!$K$3),FALSE)</f>
        <v>1.3694527660170104E-10</v>
      </c>
      <c r="C8">
        <f t="shared" si="0"/>
        <v>1.3694527660170104E-10</v>
      </c>
    </row>
    <row r="9" spans="1:5" ht="12.75">
      <c r="A9">
        <v>30.8</v>
      </c>
      <c r="B9">
        <f>NORMDIST(A9,50,'Hypothesis Test'!$D$3/SQRT('Hypothesis Test'!$K$3),FALSE)</f>
        <v>1.6960467605483522E-10</v>
      </c>
      <c r="C9">
        <f t="shared" si="0"/>
        <v>1.6960467605483522E-10</v>
      </c>
      <c r="D9">
        <f>'Hypothesis Test'!H2</f>
        <v>45</v>
      </c>
      <c r="E9">
        <v>0</v>
      </c>
    </row>
    <row r="10" spans="1:5" ht="12.75">
      <c r="A10">
        <v>30.9</v>
      </c>
      <c r="B10">
        <f>NORMDIST(A10,50,'Hypothesis Test'!$D$3/SQRT('Hypothesis Test'!$K$3),FALSE)</f>
        <v>2.0981959117246476E-10</v>
      </c>
      <c r="C10">
        <f t="shared" si="0"/>
        <v>2.0981959117246476E-10</v>
      </c>
      <c r="D10">
        <f>'Hypothesis Test'!H2</f>
        <v>45</v>
      </c>
      <c r="E10">
        <f>NORMDIST(50,50,'Hypothesis Test'!D3/SQRT('Hypothesis Test'!K3),FALSE)</f>
        <v>0.13298076013381088</v>
      </c>
    </row>
    <row r="11" spans="1:4" ht="12.75">
      <c r="A11">
        <v>31</v>
      </c>
      <c r="B11">
        <f>NORMDIST(A11,50,'Hypothesis Test'!$D$3/SQRT('Hypothesis Test'!$K$3),FALSE)</f>
        <v>2.5928160226898884E-10</v>
      </c>
      <c r="C11">
        <f t="shared" si="0"/>
        <v>2.5928160226898884E-10</v>
      </c>
      <c r="D11">
        <f>IF(D2=1,50-D4,"-infinity")</f>
        <v>46.15534761687741</v>
      </c>
    </row>
    <row r="12" spans="1:4" ht="12.75">
      <c r="A12">
        <v>31.1</v>
      </c>
      <c r="B12">
        <f>NORMDIST(A12,50,'Hypothesis Test'!$D$3/SQRT('Hypothesis Test'!$K$3),FALSE)</f>
        <v>3.2004777901041223E-10</v>
      </c>
      <c r="C12">
        <f t="shared" si="0"/>
        <v>3.2004777901041223E-10</v>
      </c>
      <c r="D12" t="str">
        <f>IF(OR(D2=-1,D1=2),50+D4,"infinity")</f>
        <v>infinity</v>
      </c>
    </row>
    <row r="13" spans="1:3" ht="12.75">
      <c r="A13">
        <v>31.2</v>
      </c>
      <c r="B13">
        <f>NORMDIST(A13,50,'Hypothesis Test'!$D$3/SQRT('Hypothesis Test'!$K$3),FALSE)</f>
        <v>3.946166307326015E-10</v>
      </c>
      <c r="C13">
        <f t="shared" si="0"/>
        <v>3.946166307326015E-10</v>
      </c>
    </row>
    <row r="14" spans="1:3" ht="12.75">
      <c r="A14">
        <v>31.3</v>
      </c>
      <c r="B14">
        <f>NORMDIST(A14,50,'Hypothesis Test'!$D$3/SQRT('Hypothesis Test'!$K$3),FALSE)</f>
        <v>4.860191720736085E-10</v>
      </c>
      <c r="C14">
        <f t="shared" si="0"/>
        <v>4.860191720736085E-10</v>
      </c>
    </row>
    <row r="15" spans="1:3" ht="12.75">
      <c r="A15">
        <v>31.4</v>
      </c>
      <c r="B15">
        <f>NORMDIST(A15,50,'Hypothesis Test'!$D$3/SQRT('Hypothesis Test'!$K$3),FALSE)</f>
        <v>5.979279693213597E-10</v>
      </c>
      <c r="C15">
        <f t="shared" si="0"/>
        <v>5.979279693213597E-10</v>
      </c>
    </row>
    <row r="16" spans="1:3" ht="12.75">
      <c r="A16">
        <v>31.5</v>
      </c>
      <c r="B16">
        <f>NORMDIST(A16,50,'Hypothesis Test'!$D$3/SQRT('Hypothesis Test'!$K$3),FALSE)</f>
        <v>7.347875465872071E-10</v>
      </c>
      <c r="C16">
        <f t="shared" si="0"/>
        <v>7.347875465872071E-10</v>
      </c>
    </row>
    <row r="17" spans="1:3" ht="12.75">
      <c r="A17">
        <v>31.6</v>
      </c>
      <c r="B17">
        <f>NORMDIST(A17,50,'Hypothesis Test'!$D$3/SQRT('Hypothesis Test'!$K$3),FALSE)</f>
        <v>9.019701308585972E-10</v>
      </c>
      <c r="C17">
        <f t="shared" si="0"/>
        <v>9.019701308585972E-10</v>
      </c>
    </row>
    <row r="18" spans="1:3" ht="12.75">
      <c r="A18">
        <v>31.7</v>
      </c>
      <c r="B18">
        <f>NORMDIST(A18,50,'Hypothesis Test'!$D$3/SQRT('Hypothesis Test'!$K$3),FALSE)</f>
        <v>1.1059614145157602E-09</v>
      </c>
      <c r="C18">
        <f t="shared" si="0"/>
        <v>1.1059614145157602E-09</v>
      </c>
    </row>
    <row r="19" spans="1:3" ht="12.75">
      <c r="A19">
        <v>31.8</v>
      </c>
      <c r="B19">
        <f>NORMDIST(A19,50,'Hypothesis Test'!$D$3/SQRT('Hypothesis Test'!$K$3),FALSE)</f>
        <v>1.3545818282343304E-09</v>
      </c>
      <c r="C19">
        <f t="shared" si="0"/>
        <v>1.3545818282343304E-09</v>
      </c>
    </row>
    <row r="20" spans="1:3" ht="12.75">
      <c r="A20">
        <v>31.9</v>
      </c>
      <c r="B20">
        <f>NORMDIST(A20,50,'Hypothesis Test'!$D$3/SQRT('Hypothesis Test'!$K$3),FALSE)</f>
        <v>1.657249763640875E-09</v>
      </c>
      <c r="C20">
        <f t="shared" si="0"/>
        <v>1.657249763640875E-09</v>
      </c>
    </row>
    <row r="21" spans="1:3" ht="12.75">
      <c r="A21">
        <v>32</v>
      </c>
      <c r="B21">
        <f>NORMDIST(A21,50,'Hypothesis Test'!$D$3/SQRT('Hypothesis Test'!$K$3),FALSE)</f>
        <v>2.025294283274428E-09</v>
      </c>
      <c r="C21">
        <f t="shared" si="0"/>
        <v>2.025294283274428E-09</v>
      </c>
    </row>
    <row r="22" spans="1:3" ht="12.75">
      <c r="A22">
        <v>32.1</v>
      </c>
      <c r="B22">
        <f>NORMDIST(A22,50,'Hypothesis Test'!$D$3/SQRT('Hypothesis Test'!$K$3),FALSE)</f>
        <v>2.4723261275596292E-09</v>
      </c>
      <c r="C22">
        <f t="shared" si="0"/>
        <v>2.4723261275596292E-09</v>
      </c>
    </row>
    <row r="23" spans="1:3" ht="12.75">
      <c r="A23">
        <v>32.2</v>
      </c>
      <c r="B23">
        <f>NORMDIST(A23,50,'Hypothesis Test'!$D$3/SQRT('Hypothesis Test'!$K$3),FALSE)</f>
        <v>3.0146772997276683E-09</v>
      </c>
      <c r="C23">
        <f t="shared" si="0"/>
        <v>3.0146772997276683E-09</v>
      </c>
    </row>
    <row r="24" spans="1:3" ht="12.75">
      <c r="A24">
        <v>32.3</v>
      </c>
      <c r="B24">
        <f>NORMDIST(A24,50,'Hypothesis Test'!$D$3/SQRT('Hypothesis Test'!$K$3),FALSE)</f>
        <v>3.6719212082274223E-09</v>
      </c>
      <c r="C24">
        <f t="shared" si="0"/>
        <v>3.6719212082274223E-09</v>
      </c>
    </row>
    <row r="25" spans="1:3" ht="12.75">
      <c r="A25">
        <v>32.4</v>
      </c>
      <c r="B25">
        <f>NORMDIST(A25,50,'Hypothesis Test'!$D$3/SQRT('Hypothesis Test'!$K$3),FALSE)</f>
        <v>4.467487303978511E-09</v>
      </c>
      <c r="C25">
        <f t="shared" si="0"/>
        <v>4.467487303978511E-09</v>
      </c>
    </row>
    <row r="26" spans="1:3" ht="12.75">
      <c r="A26">
        <v>32.5</v>
      </c>
      <c r="B26">
        <f>NORMDIST(A26,50,'Hypothesis Test'!$D$3/SQRT('Hypothesis Test'!$K$3),FALSE)</f>
        <v>5.429386402528493E-09</v>
      </c>
      <c r="C26">
        <f t="shared" si="0"/>
        <v>5.429386402528493E-09</v>
      </c>
    </row>
    <row r="27" spans="1:3" ht="12.75">
      <c r="A27">
        <v>32.6</v>
      </c>
      <c r="B27">
        <f>NORMDIST(A27,50,'Hypothesis Test'!$D$3/SQRT('Hypothesis Test'!$K$3),FALSE)</f>
        <v>6.591065468748246E-09</v>
      </c>
      <c r="C27">
        <f t="shared" si="0"/>
        <v>6.591065468748246E-09</v>
      </c>
    </row>
    <row r="28" spans="1:3" ht="12.75">
      <c r="A28">
        <v>32.7</v>
      </c>
      <c r="B28">
        <f>NORMDIST(A28,50,'Hypothesis Test'!$D$3/SQRT('Hypothesis Test'!$K$3),FALSE)</f>
        <v>7.99241360873159E-09</v>
      </c>
      <c r="C28">
        <f t="shared" si="0"/>
        <v>7.99241360873159E-09</v>
      </c>
    </row>
    <row r="29" spans="1:3" ht="12.75">
      <c r="A29">
        <v>32.8</v>
      </c>
      <c r="B29">
        <f>NORMDIST(A29,50,'Hypothesis Test'!$D$3/SQRT('Hypothesis Test'!$K$3),FALSE)</f>
        <v>9.680944409729088E-09</v>
      </c>
      <c r="C29">
        <f t="shared" si="0"/>
        <v>9.680944409729088E-09</v>
      </c>
    </row>
    <row r="30" spans="1:3" ht="12.75">
      <c r="A30">
        <v>32.9</v>
      </c>
      <c r="B30">
        <f>NORMDIST(A30,50,'Hypothesis Test'!$D$3/SQRT('Hypothesis Test'!$K$3),FALSE)</f>
        <v>1.1713183649401444E-08</v>
      </c>
      <c r="C30">
        <f t="shared" si="0"/>
        <v>1.1713183649401444E-08</v>
      </c>
    </row>
    <row r="31" spans="1:3" ht="12.75">
      <c r="A31">
        <v>33</v>
      </c>
      <c r="B31">
        <f>NORMDIST(A31,50,'Hypothesis Test'!$D$3/SQRT('Hypothesis Test'!$K$3),FALSE)</f>
        <v>1.4156295821516287E-08</v>
      </c>
      <c r="C31">
        <f t="shared" si="0"/>
        <v>1.4156295821516287E-08</v>
      </c>
    </row>
    <row r="32" spans="1:3" ht="12.75">
      <c r="A32">
        <v>33.1</v>
      </c>
      <c r="B32">
        <f>NORMDIST(A32,50,'Hypothesis Test'!$D$3/SQRT('Hypothesis Test'!$K$3),FALSE)</f>
        <v>1.708998796392586E-08</v>
      </c>
      <c r="C32">
        <f t="shared" si="0"/>
        <v>1.708998796392586E-08</v>
      </c>
    </row>
    <row r="33" spans="1:3" ht="12.75">
      <c r="A33">
        <v>33.2</v>
      </c>
      <c r="B33">
        <f>NORMDIST(A33,50,'Hypothesis Test'!$D$3/SQRT('Hypothesis Test'!$K$3),FALSE)</f>
        <v>2.0608735000552928E-08</v>
      </c>
      <c r="C33">
        <f t="shared" si="0"/>
        <v>2.0608735000552928E-08</v>
      </c>
    </row>
    <row r="34" spans="1:3" ht="12.75">
      <c r="A34">
        <v>33.3</v>
      </c>
      <c r="B34">
        <f>NORMDIST(A34,50,'Hypothesis Test'!$D$3/SQRT('Hypothesis Test'!$K$3),FALSE)</f>
        <v>2.4824377303802877E-08</v>
      </c>
      <c r="C34">
        <f t="shared" si="0"/>
        <v>2.4824377303802877E-08</v>
      </c>
    </row>
    <row r="35" spans="1:3" ht="12.75">
      <c r="A35">
        <v>33.40000000000005</v>
      </c>
      <c r="B35">
        <f>NORMDIST(A35,50,'Hypothesis Test'!$D$3/SQRT('Hypothesis Test'!$K$3),FALSE)</f>
        <v>2.9869148536625894E-08</v>
      </c>
      <c r="C35">
        <f t="shared" si="0"/>
        <v>2.9869148536625894E-08</v>
      </c>
    </row>
    <row r="36" spans="1:3" ht="12.75">
      <c r="A36">
        <v>33.50000000000005</v>
      </c>
      <c r="B36">
        <f>NORMDIST(A36,50,'Hypothesis Test'!$D$3/SQRT('Hypothesis Test'!$K$3),FALSE)</f>
        <v>3.5899200141814233E-08</v>
      </c>
      <c r="C36">
        <f t="shared" si="0"/>
        <v>3.5899200141814233E-08</v>
      </c>
    </row>
    <row r="37" spans="1:3" ht="12.75">
      <c r="A37">
        <v>33.60000000000005</v>
      </c>
      <c r="B37">
        <f>NORMDIST(A37,50,'Hypothesis Test'!$D$3/SQRT('Hypothesis Test'!$K$3),FALSE)</f>
        <v>4.3098698216131254E-08</v>
      </c>
      <c r="C37">
        <f t="shared" si="0"/>
        <v>4.3098698216131254E-08</v>
      </c>
    </row>
    <row r="38" spans="1:3" ht="12.75">
      <c r="A38">
        <v>33.70000000000005</v>
      </c>
      <c r="B38">
        <f>NORMDIST(A38,50,'Hypothesis Test'!$D$3/SQRT('Hypothesis Test'!$K$3),FALSE)</f>
        <v>5.168457905311383E-08</v>
      </c>
      <c r="C38">
        <f t="shared" si="0"/>
        <v>5.168457905311383E-08</v>
      </c>
    </row>
    <row r="39" spans="1:3" ht="12.75">
      <c r="A39">
        <v>33.800000000000054</v>
      </c>
      <c r="B39">
        <f>NORMDIST(A39,50,'Hypothesis Test'!$D$3/SQRT('Hypothesis Test'!$K$3),FALSE)</f>
        <v>6.191206148518247E-08</v>
      </c>
      <c r="C39">
        <f t="shared" si="0"/>
        <v>6.191206148518247E-08</v>
      </c>
    </row>
    <row r="40" spans="1:3" ht="12.75">
      <c r="A40">
        <v>33.900000000000055</v>
      </c>
      <c r="B40">
        <f>NORMDIST(A40,50,'Hypothesis Test'!$D$3/SQRT('Hypothesis Test'!$K$3),FALSE)</f>
        <v>7.408102743599762E-08</v>
      </c>
      <c r="C40">
        <f t="shared" si="0"/>
        <v>7.408102743599762E-08</v>
      </c>
    </row>
    <row r="41" spans="1:3" ht="12.75">
      <c r="A41">
        <v>34.00000000000006</v>
      </c>
      <c r="B41">
        <f>NORMDIST(A41,50,'Hypothesis Test'!$D$3/SQRT('Hypothesis Test'!$K$3),FALSE)</f>
        <v>8.854339695073921E-08</v>
      </c>
      <c r="C41">
        <f t="shared" si="0"/>
        <v>8.854339695073921E-08</v>
      </c>
    </row>
    <row r="42" spans="1:3" ht="12.75">
      <c r="A42">
        <v>34.10000000000006</v>
      </c>
      <c r="B42">
        <f>NORMDIST(A42,50,'Hypothesis Test'!$D$3/SQRT('Hypothesis Test'!$K$3),FALSE)</f>
        <v>1.0571164055721007E-07</v>
      </c>
      <c r="C42">
        <f t="shared" si="0"/>
        <v>1.0571164055721007E-07</v>
      </c>
    </row>
    <row r="43" spans="1:3" ht="12.75">
      <c r="A43">
        <v>34.20000000000006</v>
      </c>
      <c r="B43">
        <f>NORMDIST(A43,50,'Hypothesis Test'!$D$3/SQRT('Hypothesis Test'!$K$3),FALSE)</f>
        <v>1.2606859028578782E-07</v>
      </c>
      <c r="C43">
        <f t="shared" si="0"/>
        <v>1.2606859028578782E-07</v>
      </c>
    </row>
    <row r="44" spans="1:3" ht="12.75">
      <c r="A44">
        <v>34.30000000000006</v>
      </c>
      <c r="B44">
        <f>NORMDIST(A44,50,'Hypothesis Test'!$D$3/SQRT('Hypothesis Test'!$K$3),FALSE)</f>
        <v>1.501787312115983E-07</v>
      </c>
      <c r="C44">
        <f t="shared" si="0"/>
        <v>1.501787312115983E-07</v>
      </c>
    </row>
    <row r="45" spans="1:3" ht="12.75">
      <c r="A45">
        <v>34.40000000000006</v>
      </c>
      <c r="B45">
        <f>NORMDIST(A45,50,'Hypothesis Test'!$D$3/SQRT('Hypothesis Test'!$K$3),FALSE)</f>
        <v>1.787011781566068E-07</v>
      </c>
      <c r="C45">
        <f t="shared" si="0"/>
        <v>1.787011781566068E-07</v>
      </c>
    </row>
    <row r="46" spans="1:3" ht="12.75">
      <c r="A46">
        <v>34.500000000000064</v>
      </c>
      <c r="B46">
        <f>NORMDIST(A46,50,'Hypothesis Test'!$D$3/SQRT('Hypothesis Test'!$K$3),FALSE)</f>
        <v>2.1240456738905223E-07</v>
      </c>
      <c r="C46">
        <f t="shared" si="0"/>
        <v>2.1240456738905223E-07</v>
      </c>
    </row>
    <row r="47" spans="1:3" ht="12.75">
      <c r="A47">
        <v>34.600000000000065</v>
      </c>
      <c r="B47">
        <f>NORMDIST(A47,50,'Hypothesis Test'!$D$3/SQRT('Hypothesis Test'!$K$3),FALSE)</f>
        <v>2.521841209759227E-07</v>
      </c>
      <c r="C47">
        <f t="shared" si="0"/>
        <v>2.521841209759227E-07</v>
      </c>
    </row>
    <row r="48" spans="1:3" ht="12.75">
      <c r="A48">
        <v>34.70000000000007</v>
      </c>
      <c r="B48">
        <f>NORMDIST(A48,50,'Hypothesis Test'!$D$3/SQRT('Hypothesis Test'!$K$3),FALSE)</f>
        <v>2.9908117207947807E-07</v>
      </c>
      <c r="C48">
        <f t="shared" si="0"/>
        <v>2.9908117207947807E-07</v>
      </c>
    </row>
    <row r="49" spans="1:3" ht="12.75">
      <c r="A49">
        <v>34.80000000000007</v>
      </c>
      <c r="B49">
        <f>NORMDIST(A49,50,'Hypothesis Test'!$D$3/SQRT('Hypothesis Test'!$K$3),FALSE)</f>
        <v>3.543054731435217E-07</v>
      </c>
      <c r="C49">
        <f t="shared" si="0"/>
        <v>3.543054731435217E-07</v>
      </c>
    </row>
    <row r="50" spans="1:3" ht="12.75">
      <c r="A50">
        <v>34.90000000000007</v>
      </c>
      <c r="B50">
        <f>NORMDIST(A50,50,'Hypothesis Test'!$D$3/SQRT('Hypothesis Test'!$K$3),FALSE)</f>
        <v>4.1926064579329455E-07</v>
      </c>
      <c r="C50">
        <f t="shared" si="0"/>
        <v>4.1926064579329455E-07</v>
      </c>
    </row>
    <row r="51" spans="1:3" ht="12.75">
      <c r="A51">
        <v>35.00000000000007</v>
      </c>
      <c r="B51">
        <f>NORMDIST(A51,50,'Hypothesis Test'!$D$3/SQRT('Hypothesis Test'!$K$3),FALSE)</f>
        <v>4.955731715781582E-07</v>
      </c>
      <c r="C51">
        <f t="shared" si="0"/>
        <v>4.955731715781582E-07</v>
      </c>
    </row>
    <row r="52" spans="1:3" ht="12.75">
      <c r="A52">
        <v>35.10000000000007</v>
      </c>
      <c r="B52">
        <f>NORMDIST(A52,50,'Hypothesis Test'!$D$3/SQRT('Hypothesis Test'!$K$3),FALSE)</f>
        <v>5.851253666187412E-07</v>
      </c>
      <c r="C52">
        <f t="shared" si="0"/>
        <v>5.851253666187412E-07</v>
      </c>
    </row>
    <row r="53" spans="1:3" ht="12.75">
      <c r="A53">
        <v>35.200000000000074</v>
      </c>
      <c r="B53">
        <f>NORMDIST(A53,50,'Hypothesis Test'!$D$3/SQRT('Hypothesis Test'!$K$3),FALSE)</f>
        <v>6.900928309736248E-07</v>
      </c>
      <c r="C53">
        <f t="shared" si="0"/>
        <v>6.900928309736248E-07</v>
      </c>
    </row>
    <row r="54" spans="1:3" ht="12.75">
      <c r="A54">
        <v>35.300000000000075</v>
      </c>
      <c r="B54">
        <f>NORMDIST(A54,50,'Hypothesis Test'!$D$3/SQRT('Hypothesis Test'!$K$3),FALSE)</f>
        <v>8.129869152978864E-07</v>
      </c>
      <c r="C54">
        <f t="shared" si="0"/>
        <v>8.129869152978864E-07</v>
      </c>
    </row>
    <row r="55" spans="1:3" ht="12.75">
      <c r="A55">
        <v>35.40000000000008</v>
      </c>
      <c r="B55">
        <f>NORMDIST(A55,50,'Hypothesis Test'!$D$3/SQRT('Hypothesis Test'!$K$3),FALSE)</f>
        <v>9.567028032952672E-07</v>
      </c>
      <c r="C55">
        <f t="shared" si="0"/>
        <v>9.567028032952672E-07</v>
      </c>
    </row>
    <row r="56" spans="1:3" ht="12.75">
      <c r="A56">
        <v>35.50000000000008</v>
      </c>
      <c r="B56">
        <f>NORMDIST(A56,50,'Hypothesis Test'!$D$3/SQRT('Hypothesis Test'!$K$3),FALSE)</f>
        <v>1.1245738687157452E-06</v>
      </c>
      <c r="C56">
        <f t="shared" si="0"/>
        <v>1.1245738687157452E-06</v>
      </c>
    </row>
    <row r="57" spans="1:3" ht="12.75">
      <c r="A57">
        <v>35.60000000000008</v>
      </c>
      <c r="B57">
        <f>NORMDIST(A57,50,'Hypothesis Test'!$D$3/SQRT('Hypothesis Test'!$K$3),FALSE)</f>
        <v>1.3204330303441915E-06</v>
      </c>
      <c r="C57">
        <f t="shared" si="0"/>
        <v>1.3204330303441915E-06</v>
      </c>
    </row>
    <row r="58" spans="1:3" ht="12.75">
      <c r="A58">
        <v>35.70000000000008</v>
      </c>
      <c r="B58">
        <f>NORMDIST(A58,50,'Hypothesis Test'!$D$3/SQRT('Hypothesis Test'!$K$3),FALSE)</f>
        <v>1.5486818976551554E-06</v>
      </c>
      <c r="C58">
        <f t="shared" si="0"/>
        <v>1.5486818976551554E-06</v>
      </c>
    </row>
    <row r="59" spans="1:3" ht="12.75">
      <c r="A59">
        <v>35.80000000000008</v>
      </c>
      <c r="B59">
        <f>NORMDIST(A59,50,'Hypothesis Test'!$D$3/SQRT('Hypothesis Test'!$K$3),FALSE)</f>
        <v>1.8143685736269308E-06</v>
      </c>
      <c r="C59">
        <f t="shared" si="0"/>
        <v>1.8143685736269308E-06</v>
      </c>
    </row>
    <row r="60" spans="1:3" ht="12.75">
      <c r="A60">
        <v>35.900000000000084</v>
      </c>
      <c r="B60">
        <f>NORMDIST(A60,50,'Hypothesis Test'!$D$3/SQRT('Hypothesis Test'!$K$3),FALSE)</f>
        <v>2.123275059622646E-06</v>
      </c>
      <c r="C60">
        <f t="shared" si="0"/>
        <v>2.123275059622646E-06</v>
      </c>
    </row>
    <row r="61" spans="1:3" ht="12.75">
      <c r="A61">
        <v>36.000000000000085</v>
      </c>
      <c r="B61">
        <f>NORMDIST(A61,50,'Hypothesis Test'!$D$3/SQRT('Hypothesis Test'!$K$3),FALSE)</f>
        <v>2.4820152902103313E-06</v>
      </c>
      <c r="C61">
        <f t="shared" si="0"/>
        <v>2.4820152902103313E-06</v>
      </c>
    </row>
    <row r="62" spans="1:3" ht="12.75">
      <c r="A62">
        <v>36.10000000000009</v>
      </c>
      <c r="B62">
        <f>NORMDIST(A62,50,'Hypothesis Test'!$D$3/SQRT('Hypothesis Test'!$K$3),FALSE)</f>
        <v>2.8981449131987444E-06</v>
      </c>
      <c r="C62">
        <f t="shared" si="0"/>
        <v>2.8981449131987444E-06</v>
      </c>
    </row>
    <row r="63" spans="1:3" ht="12.75">
      <c r="A63">
        <v>36.20000000000009</v>
      </c>
      <c r="B63">
        <f>NORMDIST(A63,50,'Hypothesis Test'!$D$3/SQRT('Hypothesis Test'!$K$3),FALSE)</f>
        <v>3.3802840218293698E-06</v>
      </c>
      <c r="C63">
        <f t="shared" si="0"/>
        <v>3.3802840218293698E-06</v>
      </c>
    </row>
    <row r="64" spans="1:3" ht="12.75">
      <c r="A64">
        <v>36.30000000000009</v>
      </c>
      <c r="B64">
        <f>NORMDIST(A64,50,'Hypothesis Test'!$D$3/SQRT('Hypothesis Test'!$K$3),FALSE)</f>
        <v>3.93825414172369E-06</v>
      </c>
      <c r="C64">
        <f t="shared" si="0"/>
        <v>3.93825414172369E-06</v>
      </c>
    </row>
    <row r="65" spans="1:3" ht="12.75">
      <c r="A65">
        <v>36.40000000000009</v>
      </c>
      <c r="B65">
        <f>NORMDIST(A65,50,'Hypothesis Test'!$D$3/SQRT('Hypothesis Test'!$K$3),FALSE)</f>
        <v>4.583230874481741E-06</v>
      </c>
      <c r="C65">
        <f aca="true" t="shared" si="1" ref="C65:C128">IF(OR(AND($D$1=2,OR(A65&lt;=50-$D$4,A65&gt;=50+$D$4)),AND($D$1=1,OR(AND($D$5&lt;=50,A65&lt;=$D$5),AND($D$5&gt;=50,A65&gt;=$D$5)))),B65,"#N/A")</f>
        <v>4.583230874481741E-06</v>
      </c>
    </row>
    <row r="66" spans="1:3" ht="12.75">
      <c r="A66">
        <v>36.50000000000009</v>
      </c>
      <c r="B66">
        <f>NORMDIST(A66,50,'Hypothesis Test'!$D$3/SQRT('Hypothesis Test'!$K$3),FALSE)</f>
        <v>5.327913702302563E-06</v>
      </c>
      <c r="C66">
        <f t="shared" si="1"/>
        <v>5.327913702302563E-06</v>
      </c>
    </row>
    <row r="67" spans="1:3" ht="12.75">
      <c r="A67">
        <v>36.600000000000094</v>
      </c>
      <c r="B67">
        <f>NORMDIST(A67,50,'Hypothesis Test'!$D$3/SQRT('Hypothesis Test'!$K$3),FALSE)</f>
        <v>6.1867145630734725E-06</v>
      </c>
      <c r="C67">
        <f t="shared" si="1"/>
        <v>6.1867145630734725E-06</v>
      </c>
    </row>
    <row r="68" spans="1:3" ht="12.75">
      <c r="A68">
        <v>36.700000000000095</v>
      </c>
      <c r="B68">
        <f>NORMDIST(A68,50,'Hypothesis Test'!$D$3/SQRT('Hypothesis Test'!$K$3),FALSE)</f>
        <v>7.1759669123505605E-06</v>
      </c>
      <c r="C68">
        <f t="shared" si="1"/>
        <v>7.1759669123505605E-06</v>
      </c>
    </row>
    <row r="69" spans="1:3" ht="12.75">
      <c r="A69">
        <v>36.8000000000001</v>
      </c>
      <c r="B69">
        <f>NORMDIST(A69,50,'Hypothesis Test'!$D$3/SQRT('Hypothesis Test'!$K$3),FALSE)</f>
        <v>8.314157096685707E-06</v>
      </c>
      <c r="C69">
        <f t="shared" si="1"/>
        <v>8.314157096685707E-06</v>
      </c>
    </row>
    <row r="70" spans="1:3" ht="12.75">
      <c r="A70">
        <v>36.9000000000001</v>
      </c>
      <c r="B70">
        <f>NORMDIST(A70,50,'Hypothesis Test'!$D$3/SQRT('Hypothesis Test'!$K$3),FALSE)</f>
        <v>9.622179970854073E-06</v>
      </c>
      <c r="C70">
        <f t="shared" si="1"/>
        <v>9.622179970854073E-06</v>
      </c>
    </row>
    <row r="71" spans="1:3" ht="12.75">
      <c r="A71">
        <v>37.0000000000001</v>
      </c>
      <c r="B71">
        <f>NORMDIST(A71,50,'Hypothesis Test'!$D$3/SQRT('Hypothesis Test'!$K$3),FALSE)</f>
        <v>1.112362079854772E-05</v>
      </c>
      <c r="C71">
        <f t="shared" si="1"/>
        <v>1.112362079854772E-05</v>
      </c>
    </row>
    <row r="72" spans="1:3" ht="12.75">
      <c r="A72">
        <v>37.1000000000001</v>
      </c>
      <c r="B72">
        <f>NORMDIST(A72,50,'Hypothesis Test'!$D$3/SQRT('Hypothesis Test'!$K$3),FALSE)</f>
        <v>1.2845065580697555E-05</v>
      </c>
      <c r="C72">
        <f t="shared" si="1"/>
        <v>1.2845065580697555E-05</v>
      </c>
    </row>
    <row r="73" spans="1:3" ht="12.75">
      <c r="A73">
        <v>37.2000000000001</v>
      </c>
      <c r="B73">
        <f>NORMDIST(A73,50,'Hypothesis Test'!$D$3/SQRT('Hypothesis Test'!$K$3),FALSE)</f>
        <v>1.4816442056260758E-05</v>
      </c>
      <c r="C73">
        <f t="shared" si="1"/>
        <v>1.4816442056260758E-05</v>
      </c>
    </row>
    <row r="74" spans="1:3" ht="12.75">
      <c r="A74">
        <v>37.300000000000104</v>
      </c>
      <c r="B74">
        <f>NORMDIST(A74,50,'Hypothesis Test'!$D$3/SQRT('Hypothesis Test'!$K$3),FALSE)</f>
        <v>1.707139371535983E-05</v>
      </c>
      <c r="C74">
        <f t="shared" si="1"/>
        <v>1.707139371535983E-05</v>
      </c>
    </row>
    <row r="75" spans="1:3" ht="12.75">
      <c r="A75">
        <v>37.400000000000105</v>
      </c>
      <c r="B75">
        <f>NORMDIST(A75,50,'Hypothesis Test'!$D$3/SQRT('Hypothesis Test'!$K$3),FALSE)</f>
        <v>1.964768925218285E-05</v>
      </c>
      <c r="C75">
        <f t="shared" si="1"/>
        <v>1.964768925218285E-05</v>
      </c>
    </row>
    <row r="76" spans="1:3" ht="12.75">
      <c r="A76">
        <v>37.50000000000011</v>
      </c>
      <c r="B76">
        <f>NORMDIST(A76,50,'Hypothesis Test'!$D$3/SQRT('Hypothesis Test'!$K$3),FALSE)</f>
        <v>2.258766996294258E-05</v>
      </c>
      <c r="C76">
        <f t="shared" si="1"/>
        <v>2.258766996294258E-05</v>
      </c>
    </row>
    <row r="77" spans="1:3" ht="12.75">
      <c r="A77">
        <v>37.60000000000011</v>
      </c>
      <c r="B77">
        <f>NORMDIST(A77,50,'Hypothesis Test'!$D$3/SQRT('Hypothesis Test'!$K$3),FALSE)</f>
        <v>2.5938737660126434E-05</v>
      </c>
      <c r="C77">
        <f t="shared" si="1"/>
        <v>2.5938737660126434E-05</v>
      </c>
    </row>
    <row r="78" spans="1:3" ht="12.75">
      <c r="A78">
        <v>37.70000000000011</v>
      </c>
      <c r="B78">
        <f>NORMDIST(A78,50,'Hypothesis Test'!$D$3/SQRT('Hypothesis Test'!$K$3),FALSE)</f>
        <v>2.9753885725715355E-05</v>
      </c>
      <c r="C78">
        <f t="shared" si="1"/>
        <v>2.9753885725715355E-05</v>
      </c>
    </row>
    <row r="79" spans="1:3" ht="12.75">
      <c r="A79">
        <v>37.80000000000011</v>
      </c>
      <c r="B79">
        <f>NORMDIST(A79,50,'Hypothesis Test'!$D$3/SQRT('Hypothesis Test'!$K$3),FALSE)</f>
        <v>3.409227596026665E-05</v>
      </c>
      <c r="C79">
        <f t="shared" si="1"/>
        <v>3.409227596026665E-05</v>
      </c>
    </row>
    <row r="80" spans="1:3" ht="12.75">
      <c r="A80">
        <v>37.90000000000011</v>
      </c>
      <c r="B80">
        <f>NORMDIST(A80,50,'Hypothesis Test'!$D$3/SQRT('Hypothesis Test'!$K$3),FALSE)</f>
        <v>3.901986389878121E-05</v>
      </c>
      <c r="C80">
        <f t="shared" si="1"/>
        <v>3.901986389878121E-05</v>
      </c>
    </row>
    <row r="81" spans="1:3" ht="12.75">
      <c r="A81">
        <v>38.000000000000114</v>
      </c>
      <c r="B81">
        <f>NORMDIST(A81,50,'Hypothesis Test'!$D$3/SQRT('Hypothesis Test'!$K$3),FALSE)</f>
        <v>4.461007525496856E-05</v>
      </c>
      <c r="C81">
        <f t="shared" si="1"/>
        <v>4.461007525496856E-05</v>
      </c>
    </row>
    <row r="82" spans="1:3" ht="12.75">
      <c r="A82">
        <v>38.100000000000115</v>
      </c>
      <c r="B82">
        <f>NORMDIST(A82,50,'Hypothesis Test'!$D$3/SQRT('Hypothesis Test'!$K$3),FALSE)</f>
        <v>5.0944536119519397E-05</v>
      </c>
      <c r="C82">
        <f t="shared" si="1"/>
        <v>5.0944536119519397E-05</v>
      </c>
    </row>
    <row r="83" spans="1:3" ht="12.75">
      <c r="A83">
        <v>38.20000000000012</v>
      </c>
      <c r="B83">
        <f>NORMDIST(A83,50,'Hypothesis Test'!$D$3/SQRT('Hypothesis Test'!$K$3),FALSE)</f>
        <v>5.811385947179663E-05</v>
      </c>
      <c r="C83">
        <f t="shared" si="1"/>
        <v>5.811385947179663E-05</v>
      </c>
    </row>
    <row r="84" spans="1:3" ht="12.75">
      <c r="A84">
        <v>38.30000000000012</v>
      </c>
      <c r="B84">
        <f>NORMDIST(A84,50,'Hypothesis Test'!$D$3/SQRT('Hypothesis Test'!$K$3),FALSE)</f>
        <v>6.621849046426775E-05</v>
      </c>
      <c r="C84">
        <f t="shared" si="1"/>
        <v>6.621849046426775E-05</v>
      </c>
    </row>
    <row r="85" spans="1:3" ht="12.75">
      <c r="A85">
        <v>38.40000000000012</v>
      </c>
      <c r="B85">
        <f>NORMDIST(A85,50,'Hypothesis Test'!$D$3/SQRT('Hypothesis Test'!$K$3),FALSE)</f>
        <v>7.536961280123988E-05</v>
      </c>
      <c r="C85">
        <f t="shared" si="1"/>
        <v>7.536961280123988E-05</v>
      </c>
    </row>
    <row r="86" spans="1:3" ht="12.75">
      <c r="A86">
        <v>38.50000000000012</v>
      </c>
      <c r="B86">
        <f>NORMDIST(A86,50,'Hypothesis Test'!$D$3/SQRT('Hypothesis Test'!$K$3),FALSE)</f>
        <v>8.569011835411542E-05</v>
      </c>
      <c r="C86">
        <f t="shared" si="1"/>
        <v>8.569011835411542E-05</v>
      </c>
    </row>
    <row r="87" spans="1:3" ht="12.75">
      <c r="A87">
        <v>38.60000000000012</v>
      </c>
      <c r="B87">
        <f>NORMDIST(A87,50,'Hypothesis Test'!$D$3/SQRT('Hypothesis Test'!$K$3),FALSE)</f>
        <v>9.73156419305017E-05</v>
      </c>
      <c r="C87">
        <f t="shared" si="1"/>
        <v>9.73156419305017E-05</v>
      </c>
    </row>
    <row r="88" spans="1:3" ht="12.75">
      <c r="A88">
        <v>38.700000000000124</v>
      </c>
      <c r="B88">
        <f>NORMDIST(A88,50,'Hypothesis Test'!$D$3/SQRT('Hypothesis Test'!$K$3),FALSE)</f>
        <v>0.00011039566284011457</v>
      </c>
      <c r="C88">
        <f t="shared" si="1"/>
        <v>0.00011039566284011457</v>
      </c>
    </row>
    <row r="89" spans="1:3" ht="12.75">
      <c r="A89">
        <v>38.800000000000125</v>
      </c>
      <c r="B89">
        <f>NORMDIST(A89,50,'Hypothesis Test'!$D$3/SQRT('Hypothesis Test'!$K$3),FALSE)</f>
        <v>0.00012509467457256287</v>
      </c>
      <c r="C89">
        <f t="shared" si="1"/>
        <v>0.00012509467457256287</v>
      </c>
    </row>
    <row r="90" spans="1:3" ht="12.75">
      <c r="A90">
        <v>38.90000000000013</v>
      </c>
      <c r="B90">
        <f>NORMDIST(A90,50,'Hypothesis Test'!$D$3/SQRT('Hypothesis Test'!$K$3),FALSE)</f>
        <v>0.00014159342351693926</v>
      </c>
      <c r="C90">
        <f t="shared" si="1"/>
        <v>0.00014159342351693926</v>
      </c>
    </row>
    <row r="91" spans="1:3" ht="12.75">
      <c r="A91">
        <v>39.00000000000013</v>
      </c>
      <c r="B91">
        <f>NORMDIST(A91,50,'Hypothesis Test'!$D$3/SQRT('Hypothesis Test'!$K$3),FALSE)</f>
        <v>0.00016009021720696508</v>
      </c>
      <c r="C91">
        <f t="shared" si="1"/>
        <v>0.00016009021720696508</v>
      </c>
    </row>
    <row r="92" spans="1:3" ht="12.75">
      <c r="A92">
        <v>39.10000000000013</v>
      </c>
      <c r="B92">
        <f>NORMDIST(A92,50,'Hypothesis Test'!$D$3/SQRT('Hypothesis Test'!$K$3),FALSE)</f>
        <v>0.00018080230206476096</v>
      </c>
      <c r="C92">
        <f t="shared" si="1"/>
        <v>0.00018080230206476096</v>
      </c>
    </row>
    <row r="93" spans="1:3" ht="12.75">
      <c r="A93">
        <v>39.20000000000013</v>
      </c>
      <c r="B93">
        <f>NORMDIST(A93,50,'Hypothesis Test'!$D$3/SQRT('Hypothesis Test'!$K$3),FALSE)</f>
        <v>0.000203967310037956</v>
      </c>
      <c r="C93">
        <f t="shared" si="1"/>
        <v>0.000203967310037956</v>
      </c>
    </row>
    <row r="94" spans="1:3" ht="12.75">
      <c r="A94">
        <v>39.30000000000013</v>
      </c>
      <c r="B94">
        <f>NORMDIST(A94,50,'Hypothesis Test'!$D$3/SQRT('Hypothesis Test'!$K$3),FALSE)</f>
        <v>0.0002298447728759816</v>
      </c>
      <c r="C94">
        <f t="shared" si="1"/>
        <v>0.0002298447728759816</v>
      </c>
    </row>
    <row r="95" spans="1:3" ht="12.75">
      <c r="A95">
        <v>39.400000000000134</v>
      </c>
      <c r="B95">
        <f>NORMDIST(A95,50,'Hypothesis Test'!$D$3/SQRT('Hypothesis Test'!$K$3),FALSE)</f>
        <v>0.0002587177020696769</v>
      </c>
      <c r="C95">
        <f t="shared" si="1"/>
        <v>0.0002587177020696769</v>
      </c>
    </row>
    <row r="96" spans="1:3" ht="12.75">
      <c r="A96">
        <v>39.500000000000135</v>
      </c>
      <c r="B96">
        <f>NORMDIST(A96,50,'Hypothesis Test'!$D$3/SQRT('Hypothesis Test'!$K$3),FALSE)</f>
        <v>0.000290894231681966</v>
      </c>
      <c r="C96">
        <f t="shared" si="1"/>
        <v>0.000290894231681966</v>
      </c>
    </row>
    <row r="97" spans="1:3" ht="12.75">
      <c r="A97">
        <v>39.600000000000136</v>
      </c>
      <c r="B97">
        <f>NORMDIST(A97,50,'Hypothesis Test'!$D$3/SQRT('Hypothesis Test'!$K$3),FALSE)</f>
        <v>0.0003267093204251756</v>
      </c>
      <c r="C97">
        <f t="shared" si="1"/>
        <v>0.0003267093204251756</v>
      </c>
    </row>
    <row r="98" spans="1:3" ht="12.75">
      <c r="A98">
        <v>39.70000000000014</v>
      </c>
      <c r="B98">
        <f>NORMDIST(A98,50,'Hypothesis Test'!$D$3/SQRT('Hypothesis Test'!$K$3),FALSE)</f>
        <v>0.0003665265083921837</v>
      </c>
      <c r="C98">
        <f t="shared" si="1"/>
        <v>0.0003665265083921837</v>
      </c>
    </row>
    <row r="99" spans="1:3" ht="12.75">
      <c r="A99">
        <v>39.80000000000014</v>
      </c>
      <c r="B99">
        <f>NORMDIST(A99,50,'Hypothesis Test'!$D$3/SQRT('Hypothesis Test'!$K$3),FALSE)</f>
        <v>0.00041073972282440447</v>
      </c>
      <c r="C99">
        <f t="shared" si="1"/>
        <v>0.00041073972282440447</v>
      </c>
    </row>
    <row r="100" spans="1:3" ht="12.75">
      <c r="A100">
        <v>39.90000000000014</v>
      </c>
      <c r="B100">
        <f>NORMDIST(A100,50,'Hypothesis Test'!$D$3/SQRT('Hypothesis Test'!$K$3),FALSE)</f>
        <v>0.0004597751262010742</v>
      </c>
      <c r="C100">
        <f t="shared" si="1"/>
        <v>0.0004597751262010742</v>
      </c>
    </row>
    <row r="101" spans="1:3" ht="12.75">
      <c r="A101">
        <v>40</v>
      </c>
      <c r="B101">
        <f>NORMDIST(A101,50,'Hypothesis Test'!$D$3/SQRT('Hypothesis Test'!$K$3),FALSE)</f>
        <v>0.0005140929987637021</v>
      </c>
      <c r="C101">
        <f t="shared" si="1"/>
        <v>0.0005140929987637021</v>
      </c>
    </row>
    <row r="102" spans="1:3" ht="12.75">
      <c r="A102">
        <v>40.1</v>
      </c>
      <c r="B102">
        <f>NORMDIST(A102,50,'Hypothesis Test'!$D$3/SQRT('Hypothesis Test'!$K$3),FALSE)</f>
        <v>0.0005741896463512275</v>
      </c>
      <c r="C102">
        <f t="shared" si="1"/>
        <v>0.0005741896463512275</v>
      </c>
    </row>
    <row r="103" spans="1:3" ht="12.75">
      <c r="A103">
        <v>40.2</v>
      </c>
      <c r="B103">
        <f>NORMDIST(A103,50,'Hypothesis Test'!$D$3/SQRT('Hypothesis Test'!$K$3),FALSE)</f>
        <v>0.000640599323117338</v>
      </c>
      <c r="C103">
        <f t="shared" si="1"/>
        <v>0.000640599323117338</v>
      </c>
    </row>
    <row r="104" spans="1:3" ht="12.75">
      <c r="A104">
        <v>40.3</v>
      </c>
      <c r="B104">
        <f>NORMDIST(A104,50,'Hypothesis Test'!$D$3/SQRT('Hypothesis Test'!$K$3),FALSE)</f>
        <v>0.0007138961573442534</v>
      </c>
      <c r="C104">
        <f t="shared" si="1"/>
        <v>0.0007138961573442534</v>
      </c>
    </row>
    <row r="105" spans="1:3" ht="12.75">
      <c r="A105">
        <v>40.4</v>
      </c>
      <c r="B105">
        <f>NORMDIST(A105,50,'Hypothesis Test'!$D$3/SQRT('Hypothesis Test'!$K$3),FALSE)</f>
        <v>0.0007946960671549467</v>
      </c>
      <c r="C105">
        <f t="shared" si="1"/>
        <v>0.0007946960671549467</v>
      </c>
    </row>
    <row r="106" spans="1:3" ht="12.75">
      <c r="A106">
        <v>40.5</v>
      </c>
      <c r="B106">
        <f>NORMDIST(A106,50,'Hypothesis Test'!$D$3/SQRT('Hypothesis Test'!$K$3),FALSE)</f>
        <v>0.0008836586514767009</v>
      </c>
      <c r="C106">
        <f t="shared" si="1"/>
        <v>0.0008836586514767009</v>
      </c>
    </row>
    <row r="107" spans="1:3" ht="12.75">
      <c r="A107">
        <v>40.6</v>
      </c>
      <c r="B107">
        <f>NORMDIST(A107,50,'Hypothesis Test'!$D$3/SQRT('Hypothesis Test'!$K$3),FALSE)</f>
        <v>0.0009814890401277881</v>
      </c>
      <c r="C107">
        <f t="shared" si="1"/>
        <v>0.0009814890401277881</v>
      </c>
    </row>
    <row r="108" spans="1:3" ht="12.75">
      <c r="A108">
        <v>40.7</v>
      </c>
      <c r="B108">
        <f>NORMDIST(A108,50,'Hypothesis Test'!$D$3/SQRT('Hypothesis Test'!$K$3),FALSE)</f>
        <v>0.0010889396853999765</v>
      </c>
      <c r="C108">
        <f t="shared" si="1"/>
        <v>0.0010889396853999765</v>
      </c>
    </row>
    <row r="109" spans="1:3" ht="12.75">
      <c r="A109">
        <v>40.8</v>
      </c>
      <c r="B109">
        <f>NORMDIST(A109,50,'Hypothesis Test'!$D$3/SQRT('Hypothesis Test'!$K$3),FALSE)</f>
        <v>0.0012068120760064256</v>
      </c>
      <c r="C109">
        <f t="shared" si="1"/>
        <v>0.0012068120760064256</v>
      </c>
    </row>
    <row r="110" spans="1:3" ht="12.75">
      <c r="A110">
        <v>40.9</v>
      </c>
      <c r="B110">
        <f>NORMDIST(A110,50,'Hypothesis Test'!$D$3/SQRT('Hypothesis Test'!$K$3),FALSE)</f>
        <v>0.0013359583527721125</v>
      </c>
      <c r="C110">
        <f t="shared" si="1"/>
        <v>0.0013359583527721125</v>
      </c>
    </row>
    <row r="111" spans="1:3" ht="12.75">
      <c r="A111">
        <v>41</v>
      </c>
      <c r="B111">
        <f>NORMDIST(A111,50,'Hypothesis Test'!$D$3/SQRT('Hypothesis Test'!$K$3),FALSE)</f>
        <v>0.0014772828039793355</v>
      </c>
      <c r="C111">
        <f t="shared" si="1"/>
        <v>0.0014772828039793355</v>
      </c>
    </row>
    <row r="112" spans="1:3" ht="12.75">
      <c r="A112">
        <v>41.1</v>
      </c>
      <c r="B112">
        <f>NORMDIST(A112,50,'Hypothesis Test'!$D$3/SQRT('Hypothesis Test'!$K$3),FALSE)</f>
        <v>0.00163174321686298</v>
      </c>
      <c r="C112">
        <f t="shared" si="1"/>
        <v>0.00163174321686298</v>
      </c>
    </row>
    <row r="113" spans="1:3" ht="12.75">
      <c r="A113">
        <v>41.2</v>
      </c>
      <c r="B113">
        <f>NORMDIST(A113,50,'Hypothesis Test'!$D$3/SQRT('Hypothesis Test'!$K$3),FALSE)</f>
        <v>0.0018003520603981295</v>
      </c>
      <c r="C113">
        <f t="shared" si="1"/>
        <v>0.0018003520603981295</v>
      </c>
    </row>
    <row r="114" spans="1:3" ht="12.75">
      <c r="A114">
        <v>41.3</v>
      </c>
      <c r="B114">
        <f>NORMDIST(A114,50,'Hypothesis Test'!$D$3/SQRT('Hypothesis Test'!$K$3),FALSE)</f>
        <v>0.0019841774732586126</v>
      </c>
      <c r="C114">
        <f t="shared" si="1"/>
        <v>0.0019841774732586126</v>
      </c>
    </row>
    <row r="115" spans="1:3" ht="12.75">
      <c r="A115">
        <v>41.4</v>
      </c>
      <c r="B115">
        <f>NORMDIST(A115,50,'Hypothesis Test'!$D$3/SQRT('Hypothesis Test'!$K$3),FALSE)</f>
        <v>0.0021843440296711717</v>
      </c>
      <c r="C115">
        <f t="shared" si="1"/>
        <v>0.0021843440296711717</v>
      </c>
    </row>
    <row r="116" spans="1:3" ht="12.75">
      <c r="A116">
        <v>41.5</v>
      </c>
      <c r="B116">
        <f>NORMDIST(A116,50,'Hypothesis Test'!$D$3/SQRT('Hypothesis Test'!$K$3),FALSE)</f>
        <v>0.002402033254869741</v>
      </c>
      <c r="C116">
        <f t="shared" si="1"/>
        <v>0.002402033254869741</v>
      </c>
    </row>
    <row r="117" spans="1:3" ht="12.75">
      <c r="A117">
        <v>41.6</v>
      </c>
      <c r="B117">
        <f>NORMDIST(A117,50,'Hypothesis Test'!$D$3/SQRT('Hypothesis Test'!$K$3),FALSE)</f>
        <v>0.002638483860993325</v>
      </c>
      <c r="C117">
        <f t="shared" si="1"/>
        <v>0.002638483860993325</v>
      </c>
    </row>
    <row r="118" spans="1:3" ht="12.75">
      <c r="A118">
        <v>41.7</v>
      </c>
      <c r="B118">
        <f>NORMDIST(A118,50,'Hypothesis Test'!$D$3/SQRT('Hypothesis Test'!$K$3),FALSE)</f>
        <v>0.0028949916735929735</v>
      </c>
      <c r="C118">
        <f t="shared" si="1"/>
        <v>0.0028949916735929735</v>
      </c>
    </row>
    <row r="119" spans="1:3" ht="12.75">
      <c r="A119">
        <v>41.8</v>
      </c>
      <c r="B119">
        <f>NORMDIST(A119,50,'Hypothesis Test'!$D$3/SQRT('Hypothesis Test'!$K$3),FALSE)</f>
        <v>0.0031729092184457196</v>
      </c>
      <c r="C119">
        <f t="shared" si="1"/>
        <v>0.0031729092184457196</v>
      </c>
    </row>
    <row r="120" spans="1:3" ht="12.75">
      <c r="A120">
        <v>41.9</v>
      </c>
      <c r="B120">
        <f>NORMDIST(A120,50,'Hypothesis Test'!$D$3/SQRT('Hypothesis Test'!$K$3),FALSE)</f>
        <v>0.00347364493814086</v>
      </c>
      <c r="C120">
        <f t="shared" si="1"/>
        <v>0.00347364493814086</v>
      </c>
    </row>
    <row r="121" spans="1:3" ht="12.75">
      <c r="A121">
        <v>42</v>
      </c>
      <c r="B121">
        <f>NORMDIST(A121,50,'Hypothesis Test'!$D$3/SQRT('Hypothesis Test'!$K$3),FALSE)</f>
        <v>0.0037986620079324806</v>
      </c>
      <c r="C121">
        <f t="shared" si="1"/>
        <v>0.0037986620079324806</v>
      </c>
    </row>
    <row r="122" spans="1:3" ht="12.75">
      <c r="A122">
        <v>42.1</v>
      </c>
      <c r="B122">
        <f>NORMDIST(A122,50,'Hypothesis Test'!$D$3/SQRT('Hypothesis Test'!$K$3),FALSE)</f>
        <v>0.004149476720668074</v>
      </c>
      <c r="C122">
        <f t="shared" si="1"/>
        <v>0.004149476720668074</v>
      </c>
    </row>
    <row r="123" spans="1:3" ht="12.75">
      <c r="A123">
        <v>42.2</v>
      </c>
      <c r="B123">
        <f>NORMDIST(A123,50,'Hypothesis Test'!$D$3/SQRT('Hypothesis Test'!$K$3),FALSE)</f>
        <v>0.004527656411228551</v>
      </c>
      <c r="C123">
        <f t="shared" si="1"/>
        <v>0.004527656411228551</v>
      </c>
    </row>
    <row r="124" spans="1:3" ht="12.75">
      <c r="A124">
        <v>42.3</v>
      </c>
      <c r="B124">
        <f>NORMDIST(A124,50,'Hypothesis Test'!$D$3/SQRT('Hypothesis Test'!$K$3),FALSE)</f>
        <v>0.00493481689187542</v>
      </c>
      <c r="C124">
        <f t="shared" si="1"/>
        <v>0.00493481689187542</v>
      </c>
    </row>
    <row r="125" spans="1:3" ht="12.75">
      <c r="A125">
        <v>42.4</v>
      </c>
      <c r="B125">
        <f>NORMDIST(A125,50,'Hypothesis Test'!$D$3/SQRT('Hypothesis Test'!$K$3),FALSE)</f>
        <v>0.005372619371216322</v>
      </c>
      <c r="C125">
        <f t="shared" si="1"/>
        <v>0.005372619371216322</v>
      </c>
    </row>
    <row r="126" spans="1:3" ht="12.75">
      <c r="A126">
        <v>42.5</v>
      </c>
      <c r="B126">
        <f>NORMDIST(A126,50,'Hypothesis Test'!$D$3/SQRT('Hypothesis Test'!$K$3),FALSE)</f>
        <v>0.005842766831189512</v>
      </c>
      <c r="C126">
        <f t="shared" si="1"/>
        <v>0.005842766831189512</v>
      </c>
    </row>
    <row r="127" spans="1:3" ht="12.75">
      <c r="A127">
        <v>42.6</v>
      </c>
      <c r="B127">
        <f>NORMDIST(A127,50,'Hypothesis Test'!$D$3/SQRT('Hypothesis Test'!$K$3),FALSE)</f>
        <v>0.006346999838550098</v>
      </c>
      <c r="C127">
        <f t="shared" si="1"/>
        <v>0.006346999838550098</v>
      </c>
    </row>
    <row r="128" spans="1:3" ht="12.75">
      <c r="A128">
        <v>42.7</v>
      </c>
      <c r="B128">
        <f>NORMDIST(A128,50,'Hypothesis Test'!$D$3/SQRT('Hypothesis Test'!$K$3),FALSE)</f>
        <v>0.006887091769826088</v>
      </c>
      <c r="C128">
        <f t="shared" si="1"/>
        <v>0.006887091769826088</v>
      </c>
    </row>
    <row r="129" spans="1:3" ht="12.75">
      <c r="A129">
        <v>42.8</v>
      </c>
      <c r="B129">
        <f>NORMDIST(A129,50,'Hypothesis Test'!$D$3/SQRT('Hypothesis Test'!$K$3),FALSE)</f>
        <v>0.007464843431614282</v>
      </c>
      <c r="C129">
        <f aca="true" t="shared" si="2" ref="C129:C192">IF(OR(AND($D$1=2,OR(A129&lt;=50-$D$4,A129&gt;=50+$D$4)),AND($D$1=1,OR(AND($D$5&lt;=50,A129&lt;=$D$5),AND($D$5&gt;=50,A129&gt;=$D$5)))),B129,"#N/A")</f>
        <v>0.007464843431614282</v>
      </c>
    </row>
    <row r="130" spans="1:3" ht="12.75">
      <c r="A130">
        <v>42.9</v>
      </c>
      <c r="B130">
        <f>NORMDIST(A130,50,'Hypothesis Test'!$D$3/SQRT('Hypothesis Test'!$K$3),FALSE)</f>
        <v>0.008082077061409112</v>
      </c>
      <c r="C130">
        <f t="shared" si="2"/>
        <v>0.008082077061409112</v>
      </c>
    </row>
    <row r="131" spans="1:3" ht="12.75">
      <c r="A131">
        <v>43</v>
      </c>
      <c r="B131">
        <f>NORMDIST(A131,50,'Hypothesis Test'!$D$3/SQRT('Hypothesis Test'!$K$3),FALSE)</f>
        <v>0.008740629697903164</v>
      </c>
      <c r="C131">
        <f t="shared" si="2"/>
        <v>0.008740629697903164</v>
      </c>
    </row>
    <row r="132" spans="1:3" ht="12.75">
      <c r="A132">
        <v>43.1</v>
      </c>
      <c r="B132">
        <f>NORMDIST(A132,50,'Hypothesis Test'!$D$3/SQRT('Hypothesis Test'!$K$3),FALSE)</f>
        <v>0.009442345913867068</v>
      </c>
      <c r="C132">
        <f t="shared" si="2"/>
        <v>0.009442345913867068</v>
      </c>
    </row>
    <row r="133" spans="1:3" ht="12.75">
      <c r="A133">
        <v>43.2</v>
      </c>
      <c r="B133">
        <f>NORMDIST(A133,50,'Hypothesis Test'!$D$3/SQRT('Hypothesis Test'!$K$3),FALSE)</f>
        <v>0.010189069909295178</v>
      </c>
      <c r="C133">
        <f t="shared" si="2"/>
        <v>0.010189069909295178</v>
      </c>
    </row>
    <row r="134" spans="1:3" ht="12.75">
      <c r="A134">
        <v>43.3</v>
      </c>
      <c r="B134">
        <f>NORMDIST(A134,50,'Hypothesis Test'!$D$3/SQRT('Hypothesis Test'!$K$3),FALSE)</f>
        <v>0.010982636967484735</v>
      </c>
      <c r="C134">
        <f t="shared" si="2"/>
        <v>0.010982636967484735</v>
      </c>
    </row>
    <row r="135" spans="1:3" ht="12.75">
      <c r="A135">
        <v>43.4</v>
      </c>
      <c r="B135">
        <f>NORMDIST(A135,50,'Hypothesis Test'!$D$3/SQRT('Hypothesis Test'!$K$3),FALSE)</f>
        <v>0.011824864282077133</v>
      </c>
      <c r="C135">
        <f t="shared" si="2"/>
        <v>0.011824864282077133</v>
      </c>
    </row>
    <row r="136" spans="1:3" ht="12.75">
      <c r="A136">
        <v>43.5</v>
      </c>
      <c r="B136">
        <f>NORMDIST(A136,50,'Hypothesis Test'!$D$3/SQRT('Hypothesis Test'!$K$3),FALSE)</f>
        <v>0.012717541168805985</v>
      </c>
      <c r="C136">
        <f t="shared" si="2"/>
        <v>0.012717541168805985</v>
      </c>
    </row>
    <row r="137" spans="1:3" ht="12.75">
      <c r="A137">
        <v>43.60000000000005</v>
      </c>
      <c r="B137">
        <f>NORMDIST(A137,50,'Hypothesis Test'!$D$3/SQRT('Hypothesis Test'!$K$3),FALSE)</f>
        <v>0.013662418681741229</v>
      </c>
      <c r="C137">
        <f t="shared" si="2"/>
        <v>0.013662418681741229</v>
      </c>
    </row>
    <row r="138" spans="1:3" ht="12.75">
      <c r="A138">
        <v>43.70000000000005</v>
      </c>
      <c r="B138">
        <f>NORMDIST(A138,50,'Hypothesis Test'!$D$3/SQRT('Hypothesis Test'!$K$3),FALSE)</f>
        <v>0.014661198660142935</v>
      </c>
      <c r="C138">
        <f t="shared" si="2"/>
        <v>0.014661198660142935</v>
      </c>
    </row>
    <row r="139" spans="1:3" ht="12.75">
      <c r="A139">
        <v>43.800000000000054</v>
      </c>
      <c r="B139">
        <f>NORMDIST(A139,50,'Hypothesis Test'!$D$3/SQRT('Hypothesis Test'!$K$3),FALSE)</f>
        <v>0.01571552223862445</v>
      </c>
      <c r="C139">
        <f t="shared" si="2"/>
        <v>0.01571552223862445</v>
      </c>
    </row>
    <row r="140" spans="1:3" ht="12.75">
      <c r="A140">
        <v>43.900000000000055</v>
      </c>
      <c r="B140">
        <f>NORMDIST(A140,50,'Hypothesis Test'!$D$3/SQRT('Hypothesis Test'!$K$3),FALSE)</f>
        <v>0.016826957860076524</v>
      </c>
      <c r="C140">
        <f t="shared" si="2"/>
        <v>0.016826957860076524</v>
      </c>
    </row>
    <row r="141" spans="1:3" ht="12.75">
      <c r="A141">
        <v>44.00000000000006</v>
      </c>
      <c r="B141">
        <f>NORMDIST(A141,50,'Hypothesis Test'!$D$3/SQRT('Hypothesis Test'!$K$3),FALSE)</f>
        <v>0.017996988837730033</v>
      </c>
      <c r="C141">
        <f t="shared" si="2"/>
        <v>0.017996988837730033</v>
      </c>
    </row>
    <row r="142" spans="1:3" ht="12.75">
      <c r="A142">
        <v>44.10000000000006</v>
      </c>
      <c r="B142">
        <f>NORMDIST(A142,50,'Hypothesis Test'!$D$3/SQRT('Hypothesis Test'!$K$3),FALSE)</f>
        <v>0.019227000519711667</v>
      </c>
      <c r="C142">
        <f t="shared" si="2"/>
        <v>0.019227000519711667</v>
      </c>
    </row>
    <row r="143" spans="1:3" ht="12.75">
      <c r="A143">
        <v>44.20000000000006</v>
      </c>
      <c r="B143">
        <f>NORMDIST(A143,50,'Hypothesis Test'!$D$3/SQRT('Hypothesis Test'!$K$3),FALSE)</f>
        <v>0.020518267116449877</v>
      </c>
      <c r="C143">
        <f t="shared" si="2"/>
        <v>0.020518267116449877</v>
      </c>
    </row>
    <row r="144" spans="1:3" ht="12.75">
      <c r="A144">
        <v>44.30000000000006</v>
      </c>
      <c r="B144">
        <f>NORMDIST(A144,50,'Hypothesis Test'!$D$3/SQRT('Hypothesis Test'!$K$3),FALSE)</f>
        <v>0.02187193825822637</v>
      </c>
      <c r="C144">
        <f t="shared" si="2"/>
        <v>0.02187193825822637</v>
      </c>
    </row>
    <row r="145" spans="1:3" ht="12.75">
      <c r="A145">
        <v>44.40000000000006</v>
      </c>
      <c r="B145">
        <f>NORMDIST(A145,50,'Hypothesis Test'!$D$3/SQRT('Hypothesis Test'!$K$3),FALSE)</f>
        <v>0.02328902535697263</v>
      </c>
      <c r="C145">
        <f t="shared" si="2"/>
        <v>0.02328902535697263</v>
      </c>
    </row>
    <row r="146" spans="1:3" ht="12.75">
      <c r="A146">
        <v>44.500000000000064</v>
      </c>
      <c r="B146">
        <f>NORMDIST(A146,50,'Hypothesis Test'!$D$3/SQRT('Hypothesis Test'!$K$3),FALSE)</f>
        <v>0.024770387852998656</v>
      </c>
      <c r="C146">
        <f t="shared" si="2"/>
        <v>0.024770387852998656</v>
      </c>
    </row>
    <row r="147" spans="1:3" ht="12.75">
      <c r="A147">
        <v>44.600000000000065</v>
      </c>
      <c r="B147">
        <f>NORMDIST(A147,50,'Hypothesis Test'!$D$3/SQRT('Hypothesis Test'!$K$3),FALSE)</f>
        <v>0.026316719433632414</v>
      </c>
      <c r="C147">
        <f t="shared" si="2"/>
        <v>0.026316719433632414</v>
      </c>
    </row>
    <row r="148" spans="1:3" ht="12.75">
      <c r="A148">
        <v>44.70000000000007</v>
      </c>
      <c r="B148">
        <f>NORMDIST(A148,50,'Hypothesis Test'!$D$3/SQRT('Hypothesis Test'!$K$3),FALSE)</f>
        <v>0.02792853431665601</v>
      </c>
      <c r="C148">
        <f t="shared" si="2"/>
        <v>0.02792853431665601</v>
      </c>
    </row>
    <row r="149" spans="1:3" ht="12.75">
      <c r="A149">
        <v>44.80000000000007</v>
      </c>
      <c r="B149">
        <f>NORMDIST(A149,50,'Hypothesis Test'!$D$3/SQRT('Hypothesis Test'!$K$3),FALSE)</f>
        <v>0.029606153696865114</v>
      </c>
      <c r="C149">
        <f t="shared" si="2"/>
        <v>0.029606153696865114</v>
      </c>
    </row>
    <row r="150" spans="1:3" ht="12.75">
      <c r="A150">
        <v>44.90000000000007</v>
      </c>
      <c r="B150">
        <f>NORMDIST(A150,50,'Hypothesis Test'!$D$3/SQRT('Hypothesis Test'!$K$3),FALSE)</f>
        <v>0.031349692458963546</v>
      </c>
      <c r="C150">
        <f t="shared" si="2"/>
        <v>0.031349692458963546</v>
      </c>
    </row>
    <row r="151" spans="1:3" ht="12.75">
      <c r="A151">
        <v>45.00000000000007</v>
      </c>
      <c r="B151">
        <f>NORMDIST(A151,50,'Hypothesis Test'!$D$3/SQRT('Hypothesis Test'!$K$3),FALSE)</f>
        <v>0.03315904626425087</v>
      </c>
      <c r="C151">
        <f t="shared" si="2"/>
        <v>0.03315904626425087</v>
      </c>
    </row>
    <row r="152" spans="1:3" ht="12.75">
      <c r="A152">
        <v>45.10000000000007</v>
      </c>
      <c r="B152">
        <f>NORMDIST(A152,50,'Hypothesis Test'!$D$3/SQRT('Hypothesis Test'!$K$3),FALSE)</f>
        <v>0.035033879122084756</v>
      </c>
      <c r="C152">
        <f t="shared" si="2"/>
        <v>0.035033879122084756</v>
      </c>
    </row>
    <row r="153" spans="1:3" ht="12.75">
      <c r="A153">
        <v>45.200000000000074</v>
      </c>
      <c r="B153">
        <f>NORMDIST(A153,50,'Hypothesis Test'!$D$3/SQRT('Hypothesis Test'!$K$3),FALSE)</f>
        <v>0.03697361155981997</v>
      </c>
      <c r="C153">
        <f t="shared" si="2"/>
        <v>0.03697361155981997</v>
      </c>
    </row>
    <row r="154" spans="1:3" ht="12.75">
      <c r="A154">
        <v>45.300000000000075</v>
      </c>
      <c r="B154">
        <f>NORMDIST(A154,50,'Hypothesis Test'!$D$3/SQRT('Hypothesis Test'!$K$3),FALSE)</f>
        <v>0.03897740950676836</v>
      </c>
      <c r="C154">
        <f t="shared" si="2"/>
        <v>0.03897740950676836</v>
      </c>
    </row>
    <row r="155" spans="1:3" ht="12.75">
      <c r="A155">
        <v>45.40000000000008</v>
      </c>
      <c r="B155">
        <f>NORMDIST(A155,50,'Hypothesis Test'!$D$3/SQRT('Hypothesis Test'!$K$3),FALSE)</f>
        <v>0.041044174008618116</v>
      </c>
      <c r="C155">
        <f t="shared" si="2"/>
        <v>0.041044174008618116</v>
      </c>
    </row>
    <row r="156" spans="1:3" ht="12.75">
      <c r="A156">
        <v>45.50000000000008</v>
      </c>
      <c r="B156">
        <f>NORMDIST(A156,50,'Hypothesis Test'!$D$3/SQRT('Hypothesis Test'!$K$3),FALSE)</f>
        <v>0.04317253188863226</v>
      </c>
      <c r="C156">
        <f t="shared" si="2"/>
        <v>0.04317253188863226</v>
      </c>
    </row>
    <row r="157" spans="1:3" ht="12.75">
      <c r="A157">
        <v>45.60000000000008</v>
      </c>
      <c r="B157">
        <f>NORMDIST(A157,50,'Hypothesis Test'!$D$3/SQRT('Hypothesis Test'!$K$3),FALSE)</f>
        <v>0.04536082747076111</v>
      </c>
      <c r="C157">
        <f t="shared" si="2"/>
        <v>0.04536082747076111</v>
      </c>
    </row>
    <row r="158" spans="1:3" ht="12.75">
      <c r="A158">
        <v>45.70000000000008</v>
      </c>
      <c r="B158">
        <f>NORMDIST(A158,50,'Hypothesis Test'!$D$3/SQRT('Hypothesis Test'!$K$3),FALSE)</f>
        <v>0.04760711547750528</v>
      </c>
      <c r="C158">
        <f t="shared" si="2"/>
        <v>0.04760711547750528</v>
      </c>
    </row>
    <row r="159" spans="1:3" ht="12.75">
      <c r="A159">
        <v>45.80000000000008</v>
      </c>
      <c r="B159">
        <f>NORMDIST(A159,50,'Hypothesis Test'!$D$3/SQRT('Hypothesis Test'!$K$3),FALSE)</f>
        <v>0.04990915521191687</v>
      </c>
      <c r="C159">
        <f t="shared" si="2"/>
        <v>0.04990915521191687</v>
      </c>
    </row>
    <row r="160" spans="1:3" ht="12.75">
      <c r="A160">
        <v>45.900000000000084</v>
      </c>
      <c r="B160">
        <f>NORMDIST(A160,50,'Hypothesis Test'!$D$3/SQRT('Hypothesis Test'!$K$3),FALSE)</f>
        <v>0.05226440612850485</v>
      </c>
      <c r="C160">
        <f t="shared" si="2"/>
        <v>0.05226440612850485</v>
      </c>
    </row>
    <row r="161" spans="1:3" ht="12.75">
      <c r="A161">
        <v>46.000000000000085</v>
      </c>
      <c r="B161">
        <f>NORMDIST(A161,50,'Hypothesis Test'!$D$3/SQRT('Hypothesis Test'!$K$3),FALSE)</f>
        <v>0.05467002489199994</v>
      </c>
      <c r="C161">
        <f t="shared" si="2"/>
        <v>0.05467002489199994</v>
      </c>
    </row>
    <row r="162" spans="1:3" ht="12.75">
      <c r="A162">
        <v>46.10000000000009</v>
      </c>
      <c r="B162">
        <f>NORMDIST(A162,50,'Hypothesis Test'!$D$3/SQRT('Hypothesis Test'!$K$3),FALSE)</f>
        <v>0.05712286401593793</v>
      </c>
      <c r="C162">
        <f t="shared" si="2"/>
        <v>0.05712286401593793</v>
      </c>
    </row>
    <row r="163" spans="1:3" ht="12.75">
      <c r="A163">
        <v>46.20000000000009</v>
      </c>
      <c r="B163">
        <f>NORMDIST(A163,50,'Hypothesis Test'!$D$3/SQRT('Hypothesis Test'!$K$3),FALSE)</f>
        <v>0.05961947216484906</v>
      </c>
      <c r="C163" t="e">
        <f t="shared" si="2"/>
        <v>#N/A</v>
      </c>
    </row>
    <row r="164" spans="1:3" ht="12.75">
      <c r="A164">
        <v>46.30000000000009</v>
      </c>
      <c r="B164">
        <f>NORMDIST(A164,50,'Hypothesis Test'!$D$3/SQRT('Hypothesis Test'!$K$3),FALSE)</f>
        <v>0.062156096194524196</v>
      </c>
      <c r="C164" t="e">
        <f t="shared" si="2"/>
        <v>#N/A</v>
      </c>
    </row>
    <row r="165" spans="1:3" ht="12.75">
      <c r="A165">
        <v>46.40000000000009</v>
      </c>
      <c r="B165">
        <f>NORMDIST(A165,50,'Hypothesis Test'!$D$3/SQRT('Hypothesis Test'!$K$3),FALSE)</f>
        <v>0.06472868499440666</v>
      </c>
      <c r="C165" t="e">
        <f t="shared" si="2"/>
        <v>#N/A</v>
      </c>
    </row>
    <row r="166" spans="1:3" ht="12.75">
      <c r="A166">
        <v>46.50000000000009</v>
      </c>
      <c r="B166">
        <f>NORMDIST(A166,50,'Hypothesis Test'!$D$3/SQRT('Hypothesis Test'!$K$3),FALSE)</f>
        <v>0.0673328951846887</v>
      </c>
      <c r="C166" t="e">
        <f t="shared" si="2"/>
        <v>#N/A</v>
      </c>
    </row>
    <row r="167" spans="1:3" ht="12.75">
      <c r="A167">
        <v>46.600000000000094</v>
      </c>
      <c r="B167">
        <f>NORMDIST(A167,50,'Hypothesis Test'!$D$3/SQRT('Hypothesis Test'!$K$3),FALSE)</f>
        <v>0.06996409870824387</v>
      </c>
      <c r="C167" t="e">
        <f t="shared" si="2"/>
        <v>#N/A</v>
      </c>
    </row>
    <row r="168" spans="1:3" ht="12.75">
      <c r="A168">
        <v>46.700000000000095</v>
      </c>
      <c r="B168">
        <f>NORMDIST(A168,50,'Hypothesis Test'!$D$3/SQRT('Hypothesis Test'!$K$3),FALSE)</f>
        <v>0.07261739234418604</v>
      </c>
      <c r="C168" t="e">
        <f t="shared" si="2"/>
        <v>#N/A</v>
      </c>
    </row>
    <row r="169" spans="1:3" ht="12.75">
      <c r="A169">
        <v>46.8000000000001</v>
      </c>
      <c r="B169">
        <f>NORMDIST(A169,50,'Hypothesis Test'!$D$3/SQRT('Hypothesis Test'!$K$3),FALSE)</f>
        <v>0.07528760915571074</v>
      </c>
      <c r="C169" t="e">
        <f t="shared" si="2"/>
        <v>#N/A</v>
      </c>
    </row>
    <row r="170" spans="1:3" ht="12.75">
      <c r="A170">
        <v>46.9000000000001</v>
      </c>
      <c r="B170">
        <f>NORMDIST(A170,50,'Hypothesis Test'!$D$3/SQRT('Hypothesis Test'!$K$3),FALSE)</f>
        <v>0.07796933187005696</v>
      </c>
      <c r="C170" t="e">
        <f t="shared" si="2"/>
        <v>#N/A</v>
      </c>
    </row>
    <row r="171" spans="1:3" ht="12.75">
      <c r="A171">
        <v>47.0000000000001</v>
      </c>
      <c r="B171">
        <f>NORMDIST(A171,50,'Hypothesis Test'!$D$3/SQRT('Hypothesis Test'!$K$3),FALSE)</f>
        <v>0.08065690817305045</v>
      </c>
      <c r="C171" t="e">
        <f t="shared" si="2"/>
        <v>#N/A</v>
      </c>
    </row>
    <row r="172" spans="1:3" ht="12.75">
      <c r="A172">
        <v>47.1000000000001</v>
      </c>
      <c r="B172">
        <f>NORMDIST(A172,50,'Hypothesis Test'!$D$3/SQRT('Hypothesis Test'!$K$3),FALSE)</f>
        <v>0.08334446788488885</v>
      </c>
      <c r="C172" t="e">
        <f t="shared" si="2"/>
        <v>#N/A</v>
      </c>
    </row>
    <row r="173" spans="1:3" ht="12.75">
      <c r="A173">
        <v>47.2000000000001</v>
      </c>
      <c r="B173">
        <f>NORMDIST(A173,50,'Hypothesis Test'!$D$3/SQRT('Hypothesis Test'!$K$3),FALSE)</f>
        <v>0.08602594196774863</v>
      </c>
      <c r="C173" t="e">
        <f t="shared" si="2"/>
        <v>#N/A</v>
      </c>
    </row>
    <row r="174" spans="1:3" ht="12.75">
      <c r="A174">
        <v>47.300000000000104</v>
      </c>
      <c r="B174">
        <f>NORMDIST(A174,50,'Hypothesis Test'!$D$3/SQRT('Hypothesis Test'!$K$3),FALSE)</f>
        <v>0.0886950832995877</v>
      </c>
      <c r="C174" t="e">
        <f t="shared" si="2"/>
        <v>#N/A</v>
      </c>
    </row>
    <row r="175" spans="1:3" ht="12.75">
      <c r="A175">
        <v>47.400000000000105</v>
      </c>
      <c r="B175">
        <f>NORMDIST(A175,50,'Hypothesis Test'!$D$3/SQRT('Hypothesis Test'!$K$3),FALSE)</f>
        <v>0.09134548913234557</v>
      </c>
      <c r="C175" t="e">
        <f t="shared" si="2"/>
        <v>#N/A</v>
      </c>
    </row>
    <row r="176" spans="1:3" ht="12.75">
      <c r="A176">
        <v>47.50000000000011</v>
      </c>
      <c r="B176">
        <f>NORMDIST(A176,50,'Hypothesis Test'!$D$3/SQRT('Hypothesis Test'!$K$3),FALSE)</f>
        <v>0.0939706251367703</v>
      </c>
      <c r="C176" t="e">
        <f t="shared" si="2"/>
        <v>#N/A</v>
      </c>
    </row>
    <row r="177" spans="1:3" ht="12.75">
      <c r="A177">
        <v>47.60000000000011</v>
      </c>
      <c r="B177">
        <f>NORMDIST(A177,50,'Hypothesis Test'!$D$3/SQRT('Hypothesis Test'!$K$3),FALSE)</f>
        <v>0.09656385092049702</v>
      </c>
      <c r="C177" t="e">
        <f t="shared" si="2"/>
        <v>#N/A</v>
      </c>
    </row>
    <row r="178" spans="1:3" ht="12.75">
      <c r="A178">
        <v>47.70000000000011</v>
      </c>
      <c r="B178">
        <f>NORMDIST(A178,50,'Hypothesis Test'!$D$3/SQRT('Hypothesis Test'!$K$3),FALSE)</f>
        <v>0.09911844689093696</v>
      </c>
      <c r="C178" t="e">
        <f t="shared" si="2"/>
        <v>#N/A</v>
      </c>
    </row>
    <row r="179" spans="1:3" ht="12.75">
      <c r="A179">
        <v>47.80000000000011</v>
      </c>
      <c r="B179">
        <f>NORMDIST(A179,50,'Hypothesis Test'!$D$3/SQRT('Hypothesis Test'!$K$3),FALSE)</f>
        <v>0.10162764232017513</v>
      </c>
      <c r="C179" t="e">
        <f t="shared" si="2"/>
        <v>#N/A</v>
      </c>
    </row>
    <row r="180" spans="1:3" ht="12.75">
      <c r="A180">
        <v>47.90000000000011</v>
      </c>
      <c r="B180">
        <f>NORMDIST(A180,50,'Hypothesis Test'!$D$3/SQRT('Hypothesis Test'!$K$3),FALSE)</f>
        <v>0.1040846444555898</v>
      </c>
      <c r="C180" t="e">
        <f t="shared" si="2"/>
        <v>#N/A</v>
      </c>
    </row>
    <row r="181" spans="1:3" ht="12.75">
      <c r="A181">
        <v>48.000000000000114</v>
      </c>
      <c r="B181">
        <f>NORMDIST(A181,50,'Hypothesis Test'!$D$3/SQRT('Hypothesis Test'!$K$3),FALSE)</f>
        <v>0.10648266850745343</v>
      </c>
      <c r="C181" t="e">
        <f t="shared" si="2"/>
        <v>#N/A</v>
      </c>
    </row>
    <row r="182" spans="1:3" ht="12.75">
      <c r="A182">
        <v>48.100000000000115</v>
      </c>
      <c r="B182">
        <f>NORMDIST(A182,50,'Hypothesis Test'!$D$3/SQRT('Hypothesis Test'!$K$3),FALSE)</f>
        <v>0.10881496833351129</v>
      </c>
      <c r="C182" t="e">
        <f t="shared" si="2"/>
        <v>#N/A</v>
      </c>
    </row>
    <row r="183" spans="1:3" ht="12.75">
      <c r="A183">
        <v>48.20000000000012</v>
      </c>
      <c r="B183">
        <f>NORMDIST(A183,50,'Hypothesis Test'!$D$3/SQRT('Hypothesis Test'!$K$3),FALSE)</f>
        <v>0.11107486763060244</v>
      </c>
      <c r="C183" t="e">
        <f t="shared" si="2"/>
        <v>#N/A</v>
      </c>
    </row>
    <row r="184" spans="1:3" ht="12.75">
      <c r="A184">
        <v>48.30000000000012</v>
      </c>
      <c r="B184">
        <f>NORMDIST(A184,50,'Hypothesis Test'!$D$3/SQRT('Hypothesis Test'!$K$3),FALSE)</f>
        <v>0.11325579143492184</v>
      </c>
      <c r="C184" t="e">
        <f t="shared" si="2"/>
        <v>#N/A</v>
      </c>
    </row>
    <row r="185" spans="1:3" ht="12.75">
      <c r="A185">
        <v>48.40000000000012</v>
      </c>
      <c r="B185">
        <f>NORMDIST(A185,50,'Hypothesis Test'!$D$3/SQRT('Hypothesis Test'!$K$3),FALSE)</f>
        <v>0.11535129772564341</v>
      </c>
      <c r="C185" t="e">
        <f t="shared" si="2"/>
        <v>#N/A</v>
      </c>
    </row>
    <row r="186" spans="1:3" ht="12.75">
      <c r="A186">
        <v>48.50000000000012</v>
      </c>
      <c r="B186">
        <f>NORMDIST(A186,50,'Hypothesis Test'!$D$3/SQRT('Hypothesis Test'!$K$3),FALSE)</f>
        <v>0.11735510892143552</v>
      </c>
      <c r="C186" t="e">
        <f t="shared" si="2"/>
        <v>#N/A</v>
      </c>
    </row>
    <row r="187" spans="1:3" ht="12.75">
      <c r="A187">
        <v>48.60000000000012</v>
      </c>
      <c r="B187">
        <f>NORMDIST(A187,50,'Hypothesis Test'!$D$3/SQRT('Hypothesis Test'!$K$3),FALSE)</f>
        <v>0.1192611430559919</v>
      </c>
      <c r="C187" t="e">
        <f t="shared" si="2"/>
        <v>#N/A</v>
      </c>
    </row>
    <row r="188" spans="1:3" ht="12.75">
      <c r="A188">
        <v>48.700000000000124</v>
      </c>
      <c r="B188">
        <f>NORMDIST(A188,50,'Hypothesis Test'!$D$3/SQRT('Hypothesis Test'!$K$3),FALSE)</f>
        <v>0.12106354441714147</v>
      </c>
      <c r="C188" t="e">
        <f t="shared" si="2"/>
        <v>#N/A</v>
      </c>
    </row>
    <row r="189" spans="1:3" ht="12.75">
      <c r="A189">
        <v>48.800000000000125</v>
      </c>
      <c r="B189">
        <f>NORMDIST(A189,50,'Hypothesis Test'!$D$3/SQRT('Hypothesis Test'!$K$3),FALSE)</f>
        <v>0.12275671343444314</v>
      </c>
      <c r="C189" t="e">
        <f t="shared" si="2"/>
        <v>#N/A</v>
      </c>
    </row>
    <row r="190" spans="1:3" ht="12.75">
      <c r="A190">
        <v>48.90000000000013</v>
      </c>
      <c r="B190">
        <f>NORMDIST(A190,50,'Hypothesis Test'!$D$3/SQRT('Hypothesis Test'!$K$3),FALSE)</f>
        <v>0.12433533560244477</v>
      </c>
      <c r="C190" t="e">
        <f t="shared" si="2"/>
        <v>#N/A</v>
      </c>
    </row>
    <row r="191" spans="1:3" ht="12.75">
      <c r="A191">
        <v>49.00000000000013</v>
      </c>
      <c r="B191">
        <f>NORMDIST(A191,50,'Hypothesis Test'!$D$3/SQRT('Hypothesis Test'!$K$3),FALSE)</f>
        <v>0.1257944092309995</v>
      </c>
      <c r="C191" t="e">
        <f t="shared" si="2"/>
        <v>#N/A</v>
      </c>
    </row>
    <row r="192" spans="1:3" ht="12.75">
      <c r="A192">
        <v>49.10000000000013</v>
      </c>
      <c r="B192">
        <f>NORMDIST(A192,50,'Hypothesis Test'!$D$3/SQRT('Hypothesis Test'!$K$3),FALSE)</f>
        <v>0.12712927182017633</v>
      </c>
      <c r="C192" t="e">
        <f t="shared" si="2"/>
        <v>#N/A</v>
      </c>
    </row>
    <row r="193" spans="1:3" ht="12.75">
      <c r="A193">
        <v>49.20000000000013</v>
      </c>
      <c r="B193">
        <f>NORMDIST(A193,50,'Hypothesis Test'!$D$3/SQRT('Hypothesis Test'!$K$3),FALSE)</f>
        <v>0.12833562486533948</v>
      </c>
      <c r="C193" t="e">
        <f aca="true" t="shared" si="3" ref="C193:C256">IF(OR(AND($D$1=2,OR(A193&lt;=50-$D$4,A193&gt;=50+$D$4)),AND($D$1=1,OR(AND($D$5&lt;=50,A193&lt;=$D$5),AND($D$5&gt;=50,A193&gt;=$D$5)))),B193,"#N/A")</f>
        <v>#N/A</v>
      </c>
    </row>
    <row r="194" spans="1:3" ht="12.75">
      <c r="A194">
        <v>49.30000000000013</v>
      </c>
      <c r="B194">
        <f>NORMDIST(A194,50,'Hypothesis Test'!$D$3/SQRT('Hypothesis Test'!$K$3),FALSE)</f>
        <v>0.12940955690785028</v>
      </c>
      <c r="C194" t="e">
        <f t="shared" si="3"/>
        <v>#N/A</v>
      </c>
    </row>
    <row r="195" spans="1:3" ht="12.75">
      <c r="A195">
        <v>49.400000000000134</v>
      </c>
      <c r="B195">
        <f>NORMDIST(A195,50,'Hypothesis Test'!$D$3/SQRT('Hypothesis Test'!$K$3),FALSE)</f>
        <v>0.13034756465848643</v>
      </c>
      <c r="C195" t="e">
        <f t="shared" si="3"/>
        <v>#N/A</v>
      </c>
    </row>
    <row r="196" spans="1:3" ht="12.75">
      <c r="A196">
        <v>49.500000000000135</v>
      </c>
      <c r="B196">
        <f>NORMDIST(A196,50,'Hypothesis Test'!$D$3/SQRT('Hypothesis Test'!$K$3),FALSE)</f>
        <v>0.13114657203398095</v>
      </c>
      <c r="C196" t="e">
        <f t="shared" si="3"/>
        <v>#N/A</v>
      </c>
    </row>
    <row r="197" spans="1:3" ht="12.75">
      <c r="A197">
        <v>49.600000000000136</v>
      </c>
      <c r="B197">
        <f>NORMDIST(A197,50,'Hypothesis Test'!$D$3/SQRT('Hypothesis Test'!$K$3),FALSE)</f>
        <v>0.13180394696194</v>
      </c>
      <c r="C197" t="e">
        <f t="shared" si="3"/>
        <v>#N/A</v>
      </c>
    </row>
    <row r="198" spans="1:3" ht="12.75">
      <c r="A198">
        <v>49.70000000000014</v>
      </c>
      <c r="B198">
        <f>NORMDIST(A198,50,'Hypothesis Test'!$D$3/SQRT('Hypothesis Test'!$K$3),FALSE)</f>
        <v>0.1323175158256712</v>
      </c>
      <c r="C198" t="e">
        <f t="shared" si="3"/>
        <v>#N/A</v>
      </c>
    </row>
    <row r="199" spans="1:3" ht="12.75">
      <c r="A199">
        <v>49.80000000000014</v>
      </c>
      <c r="B199">
        <f>NORMDIST(A199,50,'Hypothesis Test'!$D$3/SQRT('Hypothesis Test'!$K$3),FALSE)</f>
        <v>0.13268557543798448</v>
      </c>
      <c r="C199" t="e">
        <f t="shared" si="3"/>
        <v>#N/A</v>
      </c>
    </row>
    <row r="200" spans="1:3" ht="12.75">
      <c r="A200">
        <v>49.90000000000014</v>
      </c>
      <c r="B200">
        <f>NORMDIST(A200,50,'Hypothesis Test'!$D$3/SQRT('Hypothesis Test'!$K$3),FALSE)</f>
        <v>0.1329069024516592</v>
      </c>
      <c r="C200" t="e">
        <f t="shared" si="3"/>
        <v>#N/A</v>
      </c>
    </row>
    <row r="201" spans="1:3" ht="12.75">
      <c r="A201">
        <v>50.00000000000014</v>
      </c>
      <c r="B201">
        <f>NORMDIST(A201,50,'Hypothesis Test'!$D$3/SQRT('Hypothesis Test'!$K$3),FALSE)</f>
        <v>0.13298076013381088</v>
      </c>
      <c r="C201" t="e">
        <f t="shared" si="3"/>
        <v>#N/A</v>
      </c>
    </row>
    <row r="202" spans="1:3" ht="12.75">
      <c r="A202">
        <v>50.10000000000014</v>
      </c>
      <c r="B202">
        <f>NORMDIST(A202,50,'Hypothesis Test'!$D$3/SQRT('Hypothesis Test'!$K$3),FALSE)</f>
        <v>0.1329069024516588</v>
      </c>
      <c r="C202" t="e">
        <f t="shared" si="3"/>
        <v>#N/A</v>
      </c>
    </row>
    <row r="203" spans="1:3" ht="12.75">
      <c r="A203">
        <v>50.200000000000145</v>
      </c>
      <c r="B203">
        <f>NORMDIST(A203,50,'Hypothesis Test'!$D$3/SQRT('Hypothesis Test'!$K$3),FALSE)</f>
        <v>0.13268557543798362</v>
      </c>
      <c r="C203" t="e">
        <f t="shared" si="3"/>
        <v>#N/A</v>
      </c>
    </row>
    <row r="204" spans="1:3" ht="12.75">
      <c r="A204">
        <v>50.300000000000146</v>
      </c>
      <c r="B204">
        <f>NORMDIST(A204,50,'Hypothesis Test'!$D$3/SQRT('Hypothesis Test'!$K$3),FALSE)</f>
        <v>0.13231751582566992</v>
      </c>
      <c r="C204" t="e">
        <f t="shared" si="3"/>
        <v>#N/A</v>
      </c>
    </row>
    <row r="205" spans="1:3" ht="12.75">
      <c r="A205">
        <v>50.40000000000015</v>
      </c>
      <c r="B205">
        <f>NORMDIST(A205,50,'Hypothesis Test'!$D$3/SQRT('Hypothesis Test'!$K$3),FALSE)</f>
        <v>0.13180394696193837</v>
      </c>
      <c r="C205" t="e">
        <f t="shared" si="3"/>
        <v>#N/A</v>
      </c>
    </row>
    <row r="206" spans="1:3" ht="12.75">
      <c r="A206">
        <v>50.50000000000015</v>
      </c>
      <c r="B206">
        <f>NORMDIST(A206,50,'Hypothesis Test'!$D$3/SQRT('Hypothesis Test'!$K$3),FALSE)</f>
        <v>0.13114657203397886</v>
      </c>
      <c r="C206" t="e">
        <f t="shared" si="3"/>
        <v>#N/A</v>
      </c>
    </row>
    <row r="207" spans="1:3" ht="12.75">
      <c r="A207">
        <v>50.60000000000015</v>
      </c>
      <c r="B207">
        <f>NORMDIST(A207,50,'Hypothesis Test'!$D$3/SQRT('Hypothesis Test'!$K$3),FALSE)</f>
        <v>0.130347564658484</v>
      </c>
      <c r="C207" t="e">
        <f t="shared" si="3"/>
        <v>#N/A</v>
      </c>
    </row>
    <row r="208" spans="1:3" ht="12.75">
      <c r="A208">
        <v>50.70000000000015</v>
      </c>
      <c r="B208">
        <f>NORMDIST(A208,50,'Hypothesis Test'!$D$3/SQRT('Hypothesis Test'!$K$3),FALSE)</f>
        <v>0.12940955690784742</v>
      </c>
      <c r="C208" t="e">
        <f t="shared" si="3"/>
        <v>#N/A</v>
      </c>
    </row>
    <row r="209" spans="1:3" ht="12.75">
      <c r="A209">
        <v>50.80000000000015</v>
      </c>
      <c r="B209">
        <f>NORMDIST(A209,50,'Hypothesis Test'!$D$3/SQRT('Hypothesis Test'!$K$3),FALSE)</f>
        <v>0.1283356248653362</v>
      </c>
      <c r="C209" t="e">
        <f t="shared" si="3"/>
        <v>#N/A</v>
      </c>
    </row>
    <row r="210" spans="1:3" ht="12.75">
      <c r="A210">
        <v>50.900000000000155</v>
      </c>
      <c r="B210">
        <f>NORMDIST(A210,50,'Hypothesis Test'!$D$3/SQRT('Hypothesis Test'!$K$3),FALSE)</f>
        <v>0.12712927182017272</v>
      </c>
      <c r="C210" t="e">
        <f t="shared" si="3"/>
        <v>#N/A</v>
      </c>
    </row>
    <row r="211" spans="1:3" ht="12.75">
      <c r="A211">
        <v>51.000000000000156</v>
      </c>
      <c r="B211">
        <f>NORMDIST(A211,50,'Hypothesis Test'!$D$3/SQRT('Hypothesis Test'!$K$3),FALSE)</f>
        <v>0.12579440923099552</v>
      </c>
      <c r="C211" t="e">
        <f t="shared" si="3"/>
        <v>#N/A</v>
      </c>
    </row>
    <row r="212" spans="1:3" ht="12.75">
      <c r="A212">
        <v>51.10000000000016</v>
      </c>
      <c r="B212">
        <f>NORMDIST(A212,50,'Hypothesis Test'!$D$3/SQRT('Hypothesis Test'!$K$3),FALSE)</f>
        <v>0.12433533560244042</v>
      </c>
      <c r="C212" t="e">
        <f t="shared" si="3"/>
        <v>#N/A</v>
      </c>
    </row>
    <row r="213" spans="1:3" ht="12.75">
      <c r="A213">
        <v>51.20000000000016</v>
      </c>
      <c r="B213">
        <f>NORMDIST(A213,50,'Hypothesis Test'!$D$3/SQRT('Hypothesis Test'!$K$3),FALSE)</f>
        <v>0.12275671343443849</v>
      </c>
      <c r="C213" t="e">
        <f t="shared" si="3"/>
        <v>#N/A</v>
      </c>
    </row>
    <row r="214" spans="1:3" ht="12.75">
      <c r="A214">
        <v>51.30000000000016</v>
      </c>
      <c r="B214">
        <f>NORMDIST(A214,50,'Hypothesis Test'!$D$3/SQRT('Hypothesis Test'!$K$3),FALSE)</f>
        <v>0.1210635444171365</v>
      </c>
      <c r="C214" t="e">
        <f t="shared" si="3"/>
        <v>#N/A</v>
      </c>
    </row>
    <row r="215" spans="1:3" ht="12.75">
      <c r="A215">
        <v>51.40000000000016</v>
      </c>
      <c r="B215">
        <f>NORMDIST(A215,50,'Hypothesis Test'!$D$3/SQRT('Hypothesis Test'!$K$3),FALSE)</f>
        <v>0.11926114305598663</v>
      </c>
      <c r="C215" t="e">
        <f t="shared" si="3"/>
        <v>#N/A</v>
      </c>
    </row>
    <row r="216" spans="1:3" ht="12.75">
      <c r="A216">
        <v>51.50000000000016</v>
      </c>
      <c r="B216">
        <f>NORMDIST(A216,50,'Hypothesis Test'!$D$3/SQRT('Hypothesis Test'!$K$3),FALSE)</f>
        <v>0.11735510892142996</v>
      </c>
      <c r="C216" t="e">
        <f t="shared" si="3"/>
        <v>#N/A</v>
      </c>
    </row>
    <row r="217" spans="1:3" ht="12.75">
      <c r="A217">
        <v>51.600000000000165</v>
      </c>
      <c r="B217">
        <f>NORMDIST(A217,50,'Hypothesis Test'!$D$3/SQRT('Hypothesis Test'!$K$3),FALSE)</f>
        <v>0.11535129772563757</v>
      </c>
      <c r="C217" t="e">
        <f t="shared" si="3"/>
        <v>#N/A</v>
      </c>
    </row>
    <row r="218" spans="1:3" ht="12.75">
      <c r="A218">
        <v>51.700000000000166</v>
      </c>
      <c r="B218">
        <f>NORMDIST(A218,50,'Hypothesis Test'!$D$3/SQRT('Hypothesis Test'!$K$3),FALSE)</f>
        <v>0.11325579143491578</v>
      </c>
      <c r="C218" t="e">
        <f t="shared" si="3"/>
        <v>#N/A</v>
      </c>
    </row>
    <row r="219" spans="1:3" ht="12.75">
      <c r="A219">
        <v>51.80000000000017</v>
      </c>
      <c r="B219">
        <f>NORMDIST(A219,50,'Hypothesis Test'!$D$3/SQRT('Hypothesis Test'!$K$3),FALSE)</f>
        <v>0.11107486763059615</v>
      </c>
      <c r="C219" t="e">
        <f t="shared" si="3"/>
        <v>#N/A</v>
      </c>
    </row>
    <row r="220" spans="1:3" ht="12.75">
      <c r="A220">
        <v>51.90000000000017</v>
      </c>
      <c r="B220">
        <f>NORMDIST(A220,50,'Hypothesis Test'!$D$3/SQRT('Hypothesis Test'!$K$3),FALSE)</f>
        <v>0.10881496833350476</v>
      </c>
      <c r="C220" t="e">
        <f t="shared" si="3"/>
        <v>#N/A</v>
      </c>
    </row>
    <row r="221" spans="1:3" ht="12.75">
      <c r="A221">
        <v>52.00000000000017</v>
      </c>
      <c r="B221">
        <f>NORMDIST(A221,50,'Hypothesis Test'!$D$3/SQRT('Hypothesis Test'!$K$3),FALSE)</f>
        <v>0.1064826685074467</v>
      </c>
      <c r="C221" t="e">
        <f t="shared" si="3"/>
        <v>#N/A</v>
      </c>
    </row>
    <row r="222" spans="1:3" ht="12.75">
      <c r="A222">
        <v>52.10000000000017</v>
      </c>
      <c r="B222">
        <f>NORMDIST(A222,50,'Hypothesis Test'!$D$3/SQRT('Hypothesis Test'!$K$3),FALSE)</f>
        <v>0.1040846444555829</v>
      </c>
      <c r="C222" t="e">
        <f t="shared" si="3"/>
        <v>#N/A</v>
      </c>
    </row>
    <row r="223" spans="1:3" ht="12.75">
      <c r="A223">
        <v>52.20000000000017</v>
      </c>
      <c r="B223">
        <f>NORMDIST(A223,50,'Hypothesis Test'!$D$3/SQRT('Hypothesis Test'!$K$3),FALSE)</f>
        <v>0.10162764232016806</v>
      </c>
      <c r="C223" t="e">
        <f t="shared" si="3"/>
        <v>#N/A</v>
      </c>
    </row>
    <row r="224" spans="1:3" ht="12.75">
      <c r="A224">
        <v>52.300000000000175</v>
      </c>
      <c r="B224">
        <f>NORMDIST(A224,50,'Hypothesis Test'!$D$3/SQRT('Hypothesis Test'!$K$3),FALSE)</f>
        <v>0.09911844689092976</v>
      </c>
      <c r="C224" t="e">
        <f t="shared" si="3"/>
        <v>#N/A</v>
      </c>
    </row>
    <row r="225" spans="1:3" ht="12.75">
      <c r="A225">
        <v>52.400000000000176</v>
      </c>
      <c r="B225">
        <f>NORMDIST(A225,50,'Hypothesis Test'!$D$3/SQRT('Hypothesis Test'!$K$3),FALSE)</f>
        <v>0.09656385092048969</v>
      </c>
      <c r="C225" t="e">
        <f t="shared" si="3"/>
        <v>#N/A</v>
      </c>
    </row>
    <row r="226" spans="1:3" ht="12.75">
      <c r="A226">
        <v>52.50000000000018</v>
      </c>
      <c r="B226">
        <f>NORMDIST(A226,50,'Hypothesis Test'!$D$3/SQRT('Hypothesis Test'!$K$3),FALSE)</f>
        <v>0.09397062513676287</v>
      </c>
      <c r="C226" t="e">
        <f t="shared" si="3"/>
        <v>#N/A</v>
      </c>
    </row>
    <row r="227" spans="1:3" ht="12.75">
      <c r="A227">
        <v>52.60000000000018</v>
      </c>
      <c r="B227">
        <f>NORMDIST(A227,50,'Hypothesis Test'!$D$3/SQRT('Hypothesis Test'!$K$3),FALSE)</f>
        <v>0.09134548913233807</v>
      </c>
      <c r="C227" t="e">
        <f t="shared" si="3"/>
        <v>#N/A</v>
      </c>
    </row>
    <row r="228" spans="1:3" ht="12.75">
      <c r="A228">
        <v>52.70000000000018</v>
      </c>
      <c r="B228">
        <f>NORMDIST(A228,50,'Hypothesis Test'!$D$3/SQRT('Hypothesis Test'!$K$3),FALSE)</f>
        <v>0.08869508329958013</v>
      </c>
      <c r="C228" t="e">
        <f t="shared" si="3"/>
        <v>#N/A</v>
      </c>
    </row>
    <row r="229" spans="1:3" ht="12.75">
      <c r="A229">
        <v>52.80000000000018</v>
      </c>
      <c r="B229">
        <f>NORMDIST(A229,50,'Hypothesis Test'!$D$3/SQRT('Hypothesis Test'!$K$3),FALSE)</f>
        <v>0.08602594196774101</v>
      </c>
      <c r="C229" t="e">
        <f t="shared" si="3"/>
        <v>#N/A</v>
      </c>
    </row>
    <row r="230" spans="1:3" ht="12.75">
      <c r="A230">
        <v>52.90000000000018</v>
      </c>
      <c r="B230">
        <f>NORMDIST(A230,50,'Hypothesis Test'!$D$3/SQRT('Hypothesis Test'!$K$3),FALSE)</f>
        <v>0.08334446788488123</v>
      </c>
      <c r="C230" t="e">
        <f t="shared" si="3"/>
        <v>#N/A</v>
      </c>
    </row>
    <row r="231" spans="1:3" ht="12.75">
      <c r="A231">
        <v>53.000000000000185</v>
      </c>
      <c r="B231">
        <f>NORMDIST(A231,50,'Hypothesis Test'!$D$3/SQRT('Hypothesis Test'!$K$3),FALSE)</f>
        <v>0.0806569081730428</v>
      </c>
      <c r="C231" t="e">
        <f t="shared" si="3"/>
        <v>#N/A</v>
      </c>
    </row>
    <row r="232" spans="1:3" ht="12.75">
      <c r="A232">
        <v>53.100000000000186</v>
      </c>
      <c r="B232">
        <f>NORMDIST(A232,50,'Hypothesis Test'!$D$3/SQRT('Hypothesis Test'!$K$3),FALSE)</f>
        <v>0.07796933187004933</v>
      </c>
      <c r="C232" t="e">
        <f t="shared" si="3"/>
        <v>#N/A</v>
      </c>
    </row>
    <row r="233" spans="1:3" ht="12.75">
      <c r="A233">
        <v>53.20000000000019</v>
      </c>
      <c r="B233">
        <f>NORMDIST(A233,50,'Hypothesis Test'!$D$3/SQRT('Hypothesis Test'!$K$3),FALSE)</f>
        <v>0.07528760915570314</v>
      </c>
      <c r="C233" t="e">
        <f t="shared" si="3"/>
        <v>#N/A</v>
      </c>
    </row>
    <row r="234" spans="1:3" ht="12.75">
      <c r="A234">
        <v>53.30000000000019</v>
      </c>
      <c r="B234">
        <f>NORMDIST(A234,50,'Hypothesis Test'!$D$3/SQRT('Hypothesis Test'!$K$3),FALSE)</f>
        <v>0.07261739234417847</v>
      </c>
      <c r="C234" t="e">
        <f t="shared" si="3"/>
        <v>#N/A</v>
      </c>
    </row>
    <row r="235" spans="1:3" ht="12.75">
      <c r="A235">
        <v>53.40000000000019</v>
      </c>
      <c r="B235">
        <f>NORMDIST(A235,50,'Hypothesis Test'!$D$3/SQRT('Hypothesis Test'!$K$3),FALSE)</f>
        <v>0.06996409870823636</v>
      </c>
      <c r="C235" t="e">
        <f t="shared" si="3"/>
        <v>#N/A</v>
      </c>
    </row>
    <row r="236" spans="1:3" ht="12.75">
      <c r="A236">
        <v>53.50000000000019</v>
      </c>
      <c r="B236">
        <f>NORMDIST(A236,50,'Hypothesis Test'!$D$3/SQRT('Hypothesis Test'!$K$3),FALSE)</f>
        <v>0.06733289518468126</v>
      </c>
      <c r="C236" t="e">
        <f t="shared" si="3"/>
        <v>#N/A</v>
      </c>
    </row>
    <row r="237" spans="1:3" ht="12.75">
      <c r="A237">
        <v>53.60000000000019</v>
      </c>
      <c r="B237">
        <f>NORMDIST(A237,50,'Hypothesis Test'!$D$3/SQRT('Hypothesis Test'!$K$3),FALSE)</f>
        <v>0.0647286849943993</v>
      </c>
      <c r="C237" t="e">
        <f t="shared" si="3"/>
        <v>#N/A</v>
      </c>
    </row>
    <row r="238" spans="1:3" ht="12.75">
      <c r="A238">
        <v>53.700000000000195</v>
      </c>
      <c r="B238">
        <f>NORMDIST(A238,50,'Hypothesis Test'!$D$3/SQRT('Hypothesis Test'!$K$3),FALSE)</f>
        <v>0.06215609619451693</v>
      </c>
      <c r="C238" t="e">
        <f t="shared" si="3"/>
        <v>#N/A</v>
      </c>
    </row>
    <row r="239" spans="1:3" ht="12.75">
      <c r="A239">
        <v>53.800000000000196</v>
      </c>
      <c r="B239">
        <f>NORMDIST(A239,50,'Hypothesis Test'!$D$3/SQRT('Hypothesis Test'!$K$3),FALSE)</f>
        <v>0.059619472164841904</v>
      </c>
      <c r="C239" t="e">
        <f t="shared" si="3"/>
        <v>#N/A</v>
      </c>
    </row>
    <row r="240" spans="1:3" ht="12.75">
      <c r="A240">
        <v>53.9000000000002</v>
      </c>
      <c r="B240">
        <f>NORMDIST(A240,50,'Hypothesis Test'!$D$3/SQRT('Hypothesis Test'!$K$3),FALSE)</f>
        <v>0.0571228640159309</v>
      </c>
      <c r="C240" t="e">
        <f t="shared" si="3"/>
        <v>#N/A</v>
      </c>
    </row>
    <row r="241" spans="1:3" ht="12.75">
      <c r="A241">
        <v>54.0000000000002</v>
      </c>
      <c r="B241">
        <f>NORMDIST(A241,50,'Hypothesis Test'!$D$3/SQRT('Hypothesis Test'!$K$3),FALSE)</f>
        <v>0.05467002489199304</v>
      </c>
      <c r="C241" t="e">
        <f t="shared" si="3"/>
        <v>#N/A</v>
      </c>
    </row>
    <row r="242" spans="1:3" ht="12.75">
      <c r="A242">
        <v>54.1000000000002</v>
      </c>
      <c r="B242">
        <f>NORMDIST(A242,50,'Hypothesis Test'!$D$3/SQRT('Hypothesis Test'!$K$3),FALSE)</f>
        <v>0.05226440612849807</v>
      </c>
      <c r="C242" t="e">
        <f t="shared" si="3"/>
        <v>#N/A</v>
      </c>
    </row>
    <row r="243" spans="1:3" ht="12.75">
      <c r="A243">
        <v>54.2000000000002</v>
      </c>
      <c r="B243">
        <f>NORMDIST(A243,50,'Hypothesis Test'!$D$3/SQRT('Hypothesis Test'!$K$3),FALSE)</f>
        <v>0.04990915521191024</v>
      </c>
      <c r="C243" t="e">
        <f t="shared" si="3"/>
        <v>#N/A</v>
      </c>
    </row>
    <row r="244" spans="1:3" ht="12.75">
      <c r="A244">
        <v>54.3000000000002</v>
      </c>
      <c r="B244">
        <f>NORMDIST(A244,50,'Hypothesis Test'!$D$3/SQRT('Hypothesis Test'!$K$3),FALSE)</f>
        <v>0.04760711547749881</v>
      </c>
      <c r="C244" t="e">
        <f t="shared" si="3"/>
        <v>#N/A</v>
      </c>
    </row>
    <row r="245" spans="1:3" ht="12.75">
      <c r="A245">
        <v>54.400000000000205</v>
      </c>
      <c r="B245">
        <f>NORMDIST(A245,50,'Hypothesis Test'!$D$3/SQRT('Hypothesis Test'!$K$3),FALSE)</f>
        <v>0.04536082747075481</v>
      </c>
      <c r="C245" t="e">
        <f t="shared" si="3"/>
        <v>#N/A</v>
      </c>
    </row>
    <row r="246" spans="1:3" ht="12.75">
      <c r="A246">
        <v>54.500000000000206</v>
      </c>
      <c r="B246">
        <f>NORMDIST(A246,50,'Hypothesis Test'!$D$3/SQRT('Hypothesis Test'!$K$3),FALSE)</f>
        <v>0.043172531888626124</v>
      </c>
      <c r="C246" t="e">
        <f t="shared" si="3"/>
        <v>#N/A</v>
      </c>
    </row>
    <row r="247" spans="1:3" ht="12.75">
      <c r="A247">
        <v>54.60000000000021</v>
      </c>
      <c r="B247">
        <f>NORMDIST(A247,50,'Hypothesis Test'!$D$3/SQRT('Hypothesis Test'!$K$3),FALSE)</f>
        <v>0.04104417400861216</v>
      </c>
      <c r="C247" t="e">
        <f t="shared" si="3"/>
        <v>#N/A</v>
      </c>
    </row>
    <row r="248" spans="1:3" ht="12.75">
      <c r="A248">
        <v>54.70000000000021</v>
      </c>
      <c r="B248">
        <f>NORMDIST(A248,50,'Hypothesis Test'!$D$3/SQRT('Hypothesis Test'!$K$3),FALSE)</f>
        <v>0.038977409506762574</v>
      </c>
      <c r="C248" t="e">
        <f t="shared" si="3"/>
        <v>#N/A</v>
      </c>
    </row>
    <row r="249" spans="1:3" ht="12.75">
      <c r="A249">
        <v>54.80000000000021</v>
      </c>
      <c r="B249">
        <f>NORMDIST(A249,50,'Hypothesis Test'!$D$3/SQRT('Hypothesis Test'!$K$3),FALSE)</f>
        <v>0.036973611559814365</v>
      </c>
      <c r="C249" t="e">
        <f t="shared" si="3"/>
        <v>#N/A</v>
      </c>
    </row>
    <row r="250" spans="1:3" ht="12.75">
      <c r="A250">
        <v>54.90000000000021</v>
      </c>
      <c r="B250">
        <f>NORMDIST(A250,50,'Hypothesis Test'!$D$3/SQRT('Hypothesis Test'!$K$3),FALSE)</f>
        <v>0.035033879122079344</v>
      </c>
      <c r="C250" t="e">
        <f t="shared" si="3"/>
        <v>#N/A</v>
      </c>
    </row>
    <row r="251" spans="1:3" ht="12.75">
      <c r="A251">
        <v>55.00000000000021</v>
      </c>
      <c r="B251">
        <f>NORMDIST(A251,50,'Hypothesis Test'!$D$3/SQRT('Hypothesis Test'!$K$3),FALSE)</f>
        <v>0.03315904626424563</v>
      </c>
      <c r="C251" t="e">
        <f t="shared" si="3"/>
        <v>#N/A</v>
      </c>
    </row>
    <row r="252" spans="1:3" ht="12.75">
      <c r="A252">
        <v>55.100000000000215</v>
      </c>
      <c r="B252">
        <f>NORMDIST(A252,50,'Hypothesis Test'!$D$3/SQRT('Hypothesis Test'!$K$3),FALSE)</f>
        <v>0.03134969245895849</v>
      </c>
      <c r="C252" t="e">
        <f t="shared" si="3"/>
        <v>#N/A</v>
      </c>
    </row>
    <row r="253" spans="1:3" ht="12.75">
      <c r="A253">
        <v>55.200000000000216</v>
      </c>
      <c r="B253">
        <f>NORMDIST(A253,50,'Hypothesis Test'!$D$3/SQRT('Hypothesis Test'!$K$3),FALSE)</f>
        <v>0.029606153696860253</v>
      </c>
      <c r="C253" t="e">
        <f t="shared" si="3"/>
        <v>#N/A</v>
      </c>
    </row>
    <row r="254" spans="1:3" ht="12.75">
      <c r="A254">
        <v>55.30000000000022</v>
      </c>
      <c r="B254">
        <f>NORMDIST(A254,50,'Hypothesis Test'!$D$3/SQRT('Hypothesis Test'!$K$3),FALSE)</f>
        <v>0.02792853431665133</v>
      </c>
      <c r="C254" t="e">
        <f t="shared" si="3"/>
        <v>#N/A</v>
      </c>
    </row>
    <row r="255" spans="1:3" ht="12.75">
      <c r="A255">
        <v>55.40000000000022</v>
      </c>
      <c r="B255">
        <f>NORMDIST(A255,50,'Hypothesis Test'!$D$3/SQRT('Hypothesis Test'!$K$3),FALSE)</f>
        <v>0.026316719433627924</v>
      </c>
      <c r="C255" t="e">
        <f t="shared" si="3"/>
        <v>#N/A</v>
      </c>
    </row>
    <row r="256" spans="1:3" ht="12.75">
      <c r="A256">
        <v>55.50000000000022</v>
      </c>
      <c r="B256">
        <f>NORMDIST(A256,50,'Hypothesis Test'!$D$3/SQRT('Hypothesis Test'!$K$3),FALSE)</f>
        <v>0.024770387852994357</v>
      </c>
      <c r="C256" t="e">
        <f t="shared" si="3"/>
        <v>#N/A</v>
      </c>
    </row>
    <row r="257" spans="1:3" ht="12.75">
      <c r="A257">
        <v>55.60000000000022</v>
      </c>
      <c r="B257">
        <f>NORMDIST(A257,50,'Hypothesis Test'!$D$3/SQRT('Hypothesis Test'!$K$3),FALSE)</f>
        <v>0.02328902535696851</v>
      </c>
      <c r="C257" t="e">
        <f aca="true" t="shared" si="4" ref="C257:C320">IF(OR(AND($D$1=2,OR(A257&lt;=50-$D$4,A257&gt;=50+$D$4)),AND($D$1=1,OR(AND($D$5&lt;=50,A257&lt;=$D$5),AND($D$5&gt;=50,A257&gt;=$D$5)))),B257,"#N/A")</f>
        <v>#N/A</v>
      </c>
    </row>
    <row r="258" spans="1:3" ht="12.75">
      <c r="A258">
        <v>55.70000000000022</v>
      </c>
      <c r="B258">
        <f>NORMDIST(A258,50,'Hypothesis Test'!$D$3/SQRT('Hypothesis Test'!$K$3),FALSE)</f>
        <v>0.021871938258222437</v>
      </c>
      <c r="C258" t="e">
        <f t="shared" si="4"/>
        <v>#N/A</v>
      </c>
    </row>
    <row r="259" spans="1:3" ht="12.75">
      <c r="A259">
        <v>55.800000000000225</v>
      </c>
      <c r="B259">
        <f>NORMDIST(A259,50,'Hypothesis Test'!$D$3/SQRT('Hypothesis Test'!$K$3),FALSE)</f>
        <v>0.02051826711644612</v>
      </c>
      <c r="C259" t="e">
        <f t="shared" si="4"/>
        <v>#N/A</v>
      </c>
    </row>
    <row r="260" spans="1:3" ht="12.75">
      <c r="A260">
        <v>55.900000000000226</v>
      </c>
      <c r="B260">
        <f>NORMDIST(A260,50,'Hypothesis Test'!$D$3/SQRT('Hypothesis Test'!$K$3),FALSE)</f>
        <v>0.019227000519708087</v>
      </c>
      <c r="C260" t="e">
        <f t="shared" si="4"/>
        <v>#N/A</v>
      </c>
    </row>
    <row r="261" spans="1:3" ht="12.75">
      <c r="A261">
        <v>56.00000000000023</v>
      </c>
      <c r="B261">
        <f>NORMDIST(A261,50,'Hypothesis Test'!$D$3/SQRT('Hypothesis Test'!$K$3),FALSE)</f>
        <v>0.017996988837726623</v>
      </c>
      <c r="C261" t="e">
        <f t="shared" si="4"/>
        <v>#N/A</v>
      </c>
    </row>
    <row r="262" spans="1:3" ht="12.75">
      <c r="A262">
        <v>56.10000000000023</v>
      </c>
      <c r="B262">
        <f>NORMDIST(A262,50,'Hypothesis Test'!$D$3/SQRT('Hypothesis Test'!$K$3),FALSE)</f>
        <v>0.01682695786007328</v>
      </c>
      <c r="C262" t="e">
        <f t="shared" si="4"/>
        <v>#N/A</v>
      </c>
    </row>
    <row r="263" spans="1:3" ht="12.75">
      <c r="A263">
        <v>56.20000000000023</v>
      </c>
      <c r="B263">
        <f>NORMDIST(A263,50,'Hypothesis Test'!$D$3/SQRT('Hypothesis Test'!$K$3),FALSE)</f>
        <v>0.015715522238621372</v>
      </c>
      <c r="C263" t="e">
        <f t="shared" si="4"/>
        <v>#N/A</v>
      </c>
    </row>
    <row r="264" spans="1:3" ht="12.75">
      <c r="A264">
        <v>56.30000000000023</v>
      </c>
      <c r="B264">
        <f>NORMDIST(A264,50,'Hypothesis Test'!$D$3/SQRT('Hypothesis Test'!$K$3),FALSE)</f>
        <v>0.014661198660140018</v>
      </c>
      <c r="C264" t="e">
        <f t="shared" si="4"/>
        <v>#N/A</v>
      </c>
    </row>
    <row r="265" spans="1:3" ht="12.75">
      <c r="A265">
        <v>56.40000000000023</v>
      </c>
      <c r="B265">
        <f>NORMDIST(A265,50,'Hypothesis Test'!$D$3/SQRT('Hypothesis Test'!$K$3),FALSE)</f>
        <v>0.013662418681738465</v>
      </c>
      <c r="C265" t="e">
        <f t="shared" si="4"/>
        <v>#N/A</v>
      </c>
    </row>
    <row r="266" spans="1:3" ht="12.75">
      <c r="A266">
        <v>56.500000000000234</v>
      </c>
      <c r="B266">
        <f>NORMDIST(A266,50,'Hypothesis Test'!$D$3/SQRT('Hypothesis Test'!$K$3),FALSE)</f>
        <v>0.012717541168803834</v>
      </c>
      <c r="C266" t="e">
        <f t="shared" si="4"/>
        <v>#N/A</v>
      </c>
    </row>
    <row r="267" spans="1:3" ht="12.75">
      <c r="A267">
        <v>56.600000000000236</v>
      </c>
      <c r="B267">
        <f>NORMDIST(A267,50,'Hypothesis Test'!$D$3/SQRT('Hypothesis Test'!$K$3),FALSE)</f>
        <v>0.011824864282075097</v>
      </c>
      <c r="C267" t="e">
        <f t="shared" si="4"/>
        <v>#N/A</v>
      </c>
    </row>
    <row r="268" spans="1:3" ht="12.75">
      <c r="A268">
        <v>56.70000000000024</v>
      </c>
      <c r="B268">
        <f>NORMDIST(A268,50,'Hypothesis Test'!$D$3/SQRT('Hypothesis Test'!$K$3),FALSE)</f>
        <v>0.01098263696748282</v>
      </c>
      <c r="C268" t="e">
        <f t="shared" si="4"/>
        <v>#N/A</v>
      </c>
    </row>
    <row r="269" spans="1:3" ht="12.75">
      <c r="A269">
        <v>56.80000000000024</v>
      </c>
      <c r="B269">
        <f>NORMDIST(A269,50,'Hypothesis Test'!$D$3/SQRT('Hypothesis Test'!$K$3),FALSE)</f>
        <v>0.01018906990929332</v>
      </c>
      <c r="C269" t="e">
        <f t="shared" si="4"/>
        <v>#N/A</v>
      </c>
    </row>
    <row r="270" spans="1:3" ht="12.75">
      <c r="A270">
        <v>56.90000000000024</v>
      </c>
      <c r="B270">
        <f>NORMDIST(A270,50,'Hypothesis Test'!$D$3/SQRT('Hypothesis Test'!$K$3),FALSE)</f>
        <v>0.009442345913865316</v>
      </c>
      <c r="C270" t="e">
        <f t="shared" si="4"/>
        <v>#N/A</v>
      </c>
    </row>
    <row r="271" spans="1:3" ht="12.75">
      <c r="A271">
        <v>57.00000000000024</v>
      </c>
      <c r="B271">
        <f>NORMDIST(A271,50,'Hypothesis Test'!$D$3/SQRT('Hypothesis Test'!$K$3),FALSE)</f>
        <v>0.008740629697901521</v>
      </c>
      <c r="C271" t="e">
        <f t="shared" si="4"/>
        <v>#N/A</v>
      </c>
    </row>
    <row r="272" spans="1:3" ht="12.75">
      <c r="A272">
        <v>57.10000000000024</v>
      </c>
      <c r="B272">
        <f>NORMDIST(A272,50,'Hypothesis Test'!$D$3/SQRT('Hypothesis Test'!$K$3),FALSE)</f>
        <v>0.008082077061407568</v>
      </c>
      <c r="C272" t="e">
        <f t="shared" si="4"/>
        <v>#N/A</v>
      </c>
    </row>
    <row r="273" spans="1:3" ht="12.75">
      <c r="A273">
        <v>57.200000000000244</v>
      </c>
      <c r="B273">
        <f>NORMDIST(A273,50,'Hypothesis Test'!$D$3/SQRT('Hypothesis Test'!$K$3),FALSE)</f>
        <v>0.007464843431612837</v>
      </c>
      <c r="C273" t="e">
        <f t="shared" si="4"/>
        <v>#N/A</v>
      </c>
    </row>
    <row r="274" spans="1:3" ht="12.75">
      <c r="A274">
        <v>57.300000000000246</v>
      </c>
      <c r="B274">
        <f>NORMDIST(A274,50,'Hypothesis Test'!$D$3/SQRT('Hypothesis Test'!$K$3),FALSE)</f>
        <v>0.006887091769824695</v>
      </c>
      <c r="C274" t="e">
        <f t="shared" si="4"/>
        <v>#N/A</v>
      </c>
    </row>
    <row r="275" spans="1:3" ht="12.75">
      <c r="A275">
        <v>57.40000000000025</v>
      </c>
      <c r="B275">
        <f>NORMDIST(A275,50,'Hypothesis Test'!$D$3/SQRT('Hypothesis Test'!$K$3),FALSE)</f>
        <v>0.006346999838548798</v>
      </c>
      <c r="C275" t="e">
        <f t="shared" si="4"/>
        <v>#N/A</v>
      </c>
    </row>
    <row r="276" spans="1:3" ht="12.75">
      <c r="A276">
        <v>57.50000000000025</v>
      </c>
      <c r="B276">
        <f>NORMDIST(A276,50,'Hypothesis Test'!$D$3/SQRT('Hypothesis Test'!$K$3),FALSE)</f>
        <v>0.005842766831188301</v>
      </c>
      <c r="C276" t="e">
        <f t="shared" si="4"/>
        <v>#N/A</v>
      </c>
    </row>
    <row r="277" spans="1:3" ht="12.75">
      <c r="A277">
        <v>57.60000000000025</v>
      </c>
      <c r="B277">
        <f>NORMDIST(A277,50,'Hypothesis Test'!$D$3/SQRT('Hypothesis Test'!$K$3),FALSE)</f>
        <v>0.0053726193712151935</v>
      </c>
      <c r="C277" t="e">
        <f t="shared" si="4"/>
        <v>#N/A</v>
      </c>
    </row>
    <row r="278" spans="1:3" ht="12.75">
      <c r="A278">
        <v>57.70000000000025</v>
      </c>
      <c r="B278">
        <f>NORMDIST(A278,50,'Hypothesis Test'!$D$3/SQRT('Hypothesis Test'!$K$3),FALSE)</f>
        <v>0.004934816891874369</v>
      </c>
      <c r="C278" t="e">
        <f t="shared" si="4"/>
        <v>#N/A</v>
      </c>
    </row>
    <row r="279" spans="1:3" ht="12.75">
      <c r="A279">
        <v>57.80000000000025</v>
      </c>
      <c r="B279">
        <f>NORMDIST(A279,50,'Hypothesis Test'!$D$3/SQRT('Hypothesis Test'!$K$3),FALSE)</f>
        <v>0.004527656411227546</v>
      </c>
      <c r="C279" t="e">
        <f t="shared" si="4"/>
        <v>#N/A</v>
      </c>
    </row>
    <row r="280" spans="1:3" ht="12.75">
      <c r="A280">
        <v>57.900000000000254</v>
      </c>
      <c r="B280">
        <f>NORMDIST(A280,50,'Hypothesis Test'!$D$3/SQRT('Hypothesis Test'!$K$3),FALSE)</f>
        <v>0.0041494767206671414</v>
      </c>
      <c r="C280" t="e">
        <f t="shared" si="4"/>
        <v>#N/A</v>
      </c>
    </row>
    <row r="281" spans="1:3" ht="12.75">
      <c r="A281">
        <v>58.000000000000256</v>
      </c>
      <c r="B281">
        <f>NORMDIST(A281,50,'Hypothesis Test'!$D$3/SQRT('Hypothesis Test'!$K$3),FALSE)</f>
        <v>0.0037986620079316167</v>
      </c>
      <c r="C281" t="e">
        <f t="shared" si="4"/>
        <v>#N/A</v>
      </c>
    </row>
    <row r="282" spans="1:3" ht="12.75">
      <c r="A282">
        <v>58.10000000000026</v>
      </c>
      <c r="B282">
        <f>NORMDIST(A282,50,'Hypothesis Test'!$D$3/SQRT('Hypothesis Test'!$K$3),FALSE)</f>
        <v>0.0034736449381400606</v>
      </c>
      <c r="C282" t="e">
        <f t="shared" si="4"/>
        <v>#N/A</v>
      </c>
    </row>
    <row r="283" spans="1:3" ht="12.75">
      <c r="A283">
        <v>58.20000000000026</v>
      </c>
      <c r="B283">
        <f>NORMDIST(A283,50,'Hypothesis Test'!$D$3/SQRT('Hypothesis Test'!$K$3),FALSE)</f>
        <v>0.003172909218444981</v>
      </c>
      <c r="C283" t="e">
        <f t="shared" si="4"/>
        <v>#N/A</v>
      </c>
    </row>
    <row r="284" spans="1:3" ht="12.75">
      <c r="A284">
        <v>58.30000000000026</v>
      </c>
      <c r="B284">
        <f>NORMDIST(A284,50,'Hypothesis Test'!$D$3/SQRT('Hypothesis Test'!$K$3),FALSE)</f>
        <v>0.002894991673592272</v>
      </c>
      <c r="C284" t="e">
        <f t="shared" si="4"/>
        <v>#N/A</v>
      </c>
    </row>
    <row r="285" spans="1:3" ht="12.75">
      <c r="A285">
        <v>58.40000000000026</v>
      </c>
      <c r="B285">
        <f>NORMDIST(A285,50,'Hypothesis Test'!$D$3/SQRT('Hypothesis Test'!$K$3),FALSE)</f>
        <v>0.0026384838609926765</v>
      </c>
      <c r="C285" t="e">
        <f t="shared" si="4"/>
        <v>#N/A</v>
      </c>
    </row>
    <row r="286" spans="1:3" ht="12.75">
      <c r="A286">
        <v>58.50000000000026</v>
      </c>
      <c r="B286">
        <f>NORMDIST(A286,50,'Hypothesis Test'!$D$3/SQRT('Hypothesis Test'!$K$3),FALSE)</f>
        <v>0.0024020332548691454</v>
      </c>
      <c r="C286" t="e">
        <f t="shared" si="4"/>
        <v>#N/A</v>
      </c>
    </row>
    <row r="287" spans="1:3" ht="12.75">
      <c r="A287">
        <v>58.600000000000264</v>
      </c>
      <c r="B287">
        <f>NORMDIST(A287,50,'Hypothesis Test'!$D$3/SQRT('Hypothesis Test'!$K$3),FALSE)</f>
        <v>0.002184344029670623</v>
      </c>
      <c r="C287" t="e">
        <f t="shared" si="4"/>
        <v>#N/A</v>
      </c>
    </row>
    <row r="288" spans="1:3" ht="12.75">
      <c r="A288">
        <v>58.700000000000266</v>
      </c>
      <c r="B288">
        <f>NORMDIST(A288,50,'Hypothesis Test'!$D$3/SQRT('Hypothesis Test'!$K$3),FALSE)</f>
        <v>0.0019841774732581065</v>
      </c>
      <c r="C288" t="e">
        <f t="shared" si="4"/>
        <v>#N/A</v>
      </c>
    </row>
    <row r="289" spans="1:3" ht="12.75">
      <c r="A289">
        <v>58.80000000000027</v>
      </c>
      <c r="B289">
        <f>NORMDIST(A289,50,'Hypothesis Test'!$D$3/SQRT('Hypothesis Test'!$K$3),FALSE)</f>
        <v>0.0018003520603976548</v>
      </c>
      <c r="C289" t="e">
        <f t="shared" si="4"/>
        <v>#N/A</v>
      </c>
    </row>
    <row r="290" spans="1:3" ht="12.75">
      <c r="A290">
        <v>58.90000000000027</v>
      </c>
      <c r="B290">
        <f>NORMDIST(A290,50,'Hypothesis Test'!$D$3/SQRT('Hypothesis Test'!$K$3),FALSE)</f>
        <v>0.0016317432168625437</v>
      </c>
      <c r="C290" t="e">
        <f t="shared" si="4"/>
        <v>#N/A</v>
      </c>
    </row>
    <row r="291" spans="1:3" ht="12.75">
      <c r="A291">
        <v>59.00000000000027</v>
      </c>
      <c r="B291">
        <f>NORMDIST(A291,50,'Hypothesis Test'!$D$3/SQRT('Hypothesis Test'!$K$3),FALSE)</f>
        <v>0.0014772828039789367</v>
      </c>
      <c r="C291" t="e">
        <f t="shared" si="4"/>
        <v>#N/A</v>
      </c>
    </row>
    <row r="292" spans="1:3" ht="12.75">
      <c r="A292">
        <v>59.10000000000027</v>
      </c>
      <c r="B292">
        <f>NORMDIST(A292,50,'Hypothesis Test'!$D$3/SQRT('Hypothesis Test'!$K$3),FALSE)</f>
        <v>0.0013359583527717482</v>
      </c>
      <c r="C292" t="e">
        <f t="shared" si="4"/>
        <v>#N/A</v>
      </c>
    </row>
    <row r="293" spans="1:3" ht="12.75">
      <c r="A293">
        <v>59.20000000000027</v>
      </c>
      <c r="B293">
        <f>NORMDIST(A293,50,'Hypothesis Test'!$D$3/SQRT('Hypothesis Test'!$K$3),FALSE)</f>
        <v>0.0012068120760060932</v>
      </c>
      <c r="C293" t="e">
        <f t="shared" si="4"/>
        <v>#N/A</v>
      </c>
    </row>
    <row r="294" spans="1:3" ht="12.75">
      <c r="A294">
        <v>59.300000000000274</v>
      </c>
      <c r="B294">
        <f>NORMDIST(A294,50,'Hypothesis Test'!$D$3/SQRT('Hypothesis Test'!$K$3),FALSE)</f>
        <v>0.0010889396853996651</v>
      </c>
      <c r="C294" t="e">
        <f t="shared" si="4"/>
        <v>#N/A</v>
      </c>
    </row>
    <row r="295" spans="1:3" ht="12.75">
      <c r="A295">
        <v>59.400000000000276</v>
      </c>
      <c r="B295">
        <f>NORMDIST(A295,50,'Hypothesis Test'!$D$3/SQRT('Hypothesis Test'!$K$3),FALSE)</f>
        <v>0.0009814890401275039</v>
      </c>
      <c r="C295" t="e">
        <f t="shared" si="4"/>
        <v>#N/A</v>
      </c>
    </row>
    <row r="296" spans="1:3" ht="12.75">
      <c r="A296">
        <v>59.50000000000028</v>
      </c>
      <c r="B296">
        <f>NORMDIST(A296,50,'Hypothesis Test'!$D$3/SQRT('Hypothesis Test'!$K$3),FALSE)</f>
        <v>0.0008836586514764435</v>
      </c>
      <c r="C296" t="e">
        <f t="shared" si="4"/>
        <v>#N/A</v>
      </c>
    </row>
    <row r="297" spans="1:3" ht="12.75">
      <c r="A297">
        <v>59.60000000000028</v>
      </c>
      <c r="B297">
        <f>NORMDIST(A297,50,'Hypothesis Test'!$D$3/SQRT('Hypothesis Test'!$K$3),FALSE)</f>
        <v>0.0007946960671547108</v>
      </c>
      <c r="C297" t="e">
        <f t="shared" si="4"/>
        <v>#N/A</v>
      </c>
    </row>
    <row r="298" spans="1:3" ht="12.75">
      <c r="A298">
        <v>59.70000000000028</v>
      </c>
      <c r="B298">
        <f>NORMDIST(A298,50,'Hypothesis Test'!$D$3/SQRT('Hypothesis Test'!$K$3),FALSE)</f>
        <v>0.0007138961573440404</v>
      </c>
      <c r="C298" t="e">
        <f t="shared" si="4"/>
        <v>#N/A</v>
      </c>
    </row>
    <row r="299" spans="1:3" ht="12.75">
      <c r="A299">
        <v>59.80000000000028</v>
      </c>
      <c r="B299">
        <f>NORMDIST(A299,50,'Hypothesis Test'!$D$3/SQRT('Hypothesis Test'!$K$3),FALSE)</f>
        <v>0.0006405993231171399</v>
      </c>
      <c r="C299" t="e">
        <f t="shared" si="4"/>
        <v>#N/A</v>
      </c>
    </row>
    <row r="300" spans="1:3" ht="12.75">
      <c r="A300">
        <v>59.90000000000028</v>
      </c>
      <c r="B300">
        <f>NORMDIST(A300,50,'Hypothesis Test'!$D$3/SQRT('Hypothesis Test'!$K$3),FALSE)</f>
        <v>0.0005741896463510481</v>
      </c>
      <c r="C300" t="e">
        <f t="shared" si="4"/>
        <v>#N/A</v>
      </c>
    </row>
    <row r="301" spans="1:3" ht="12.75">
      <c r="A301">
        <v>60.000000000000284</v>
      </c>
      <c r="B301">
        <f>NORMDIST(A301,50,'Hypothesis Test'!$D$3/SQRT('Hypothesis Test'!$K$3),FALSE)</f>
        <v>0.0005140929987635396</v>
      </c>
      <c r="C301" t="e">
        <f t="shared" si="4"/>
        <v>#N/A</v>
      </c>
    </row>
    <row r="302" spans="1:3" ht="12.75">
      <c r="A302">
        <v>60.100000000000286</v>
      </c>
      <c r="B302">
        <f>NORMDIST(A302,50,'Hypothesis Test'!$D$3/SQRT('Hypothesis Test'!$K$3),FALSE)</f>
        <v>0.0004597751262008541</v>
      </c>
      <c r="C302" t="e">
        <f t="shared" si="4"/>
        <v>#N/A</v>
      </c>
    </row>
    <row r="303" spans="1:3" ht="12.75">
      <c r="A303">
        <v>60.20000000000029</v>
      </c>
      <c r="B303">
        <f>NORMDIST(A303,50,'Hypothesis Test'!$D$3/SQRT('Hypothesis Test'!$K$3),FALSE)</f>
        <v>0.000410739722824206</v>
      </c>
      <c r="C303" t="e">
        <f t="shared" si="4"/>
        <v>#N/A</v>
      </c>
    </row>
    <row r="304" spans="1:3" ht="12.75">
      <c r="A304">
        <v>60.30000000000029</v>
      </c>
      <c r="B304">
        <f>NORMDIST(A304,50,'Hypothesis Test'!$D$3/SQRT('Hypothesis Test'!$K$3),FALSE)</f>
        <v>0.000366526508392005</v>
      </c>
      <c r="C304" t="e">
        <f t="shared" si="4"/>
        <v>#N/A</v>
      </c>
    </row>
    <row r="305" spans="1:3" ht="12.75">
      <c r="A305">
        <v>60.40000000000029</v>
      </c>
      <c r="B305">
        <f>NORMDIST(A305,50,'Hypothesis Test'!$D$3/SQRT('Hypothesis Test'!$K$3),FALSE)</f>
        <v>0.00032670932042501454</v>
      </c>
      <c r="C305" t="e">
        <f t="shared" si="4"/>
        <v>#N/A</v>
      </c>
    </row>
    <row r="306" spans="1:3" ht="12.75">
      <c r="A306">
        <v>60.50000000000029</v>
      </c>
      <c r="B306">
        <f>NORMDIST(A306,50,'Hypothesis Test'!$D$3/SQRT('Hypothesis Test'!$K$3),FALSE)</f>
        <v>0.00029089423168182133</v>
      </c>
      <c r="C306" t="e">
        <f t="shared" si="4"/>
        <v>#N/A</v>
      </c>
    </row>
    <row r="307" spans="1:3" ht="12.75">
      <c r="A307">
        <v>60.60000000000029</v>
      </c>
      <c r="B307">
        <f>NORMDIST(A307,50,'Hypothesis Test'!$D$3/SQRT('Hypothesis Test'!$K$3),FALSE)</f>
        <v>0.00025871770206954686</v>
      </c>
      <c r="C307" t="e">
        <f t="shared" si="4"/>
        <v>#N/A</v>
      </c>
    </row>
    <row r="308" spans="1:3" ht="12.75">
      <c r="A308">
        <v>60.700000000000294</v>
      </c>
      <c r="B308">
        <f>NORMDIST(A308,50,'Hypothesis Test'!$D$3/SQRT('Hypothesis Test'!$K$3),FALSE)</f>
        <v>0.000229844772875865</v>
      </c>
      <c r="C308" t="e">
        <f t="shared" si="4"/>
        <v>#N/A</v>
      </c>
    </row>
    <row r="309" spans="1:3" ht="12.75">
      <c r="A309">
        <v>60.800000000000296</v>
      </c>
      <c r="B309">
        <f>NORMDIST(A309,50,'Hypothesis Test'!$D$3/SQRT('Hypothesis Test'!$K$3),FALSE)</f>
        <v>0.00020396731003785164</v>
      </c>
      <c r="C309" t="e">
        <f t="shared" si="4"/>
        <v>#N/A</v>
      </c>
    </row>
    <row r="310" spans="1:3" ht="12.75">
      <c r="A310">
        <v>60.9000000000003</v>
      </c>
      <c r="B310">
        <f>NORMDIST(A310,50,'Hypothesis Test'!$D$3/SQRT('Hypothesis Test'!$K$3),FALSE)</f>
        <v>0.00018080230206466764</v>
      </c>
      <c r="C310" t="e">
        <f t="shared" si="4"/>
        <v>#N/A</v>
      </c>
    </row>
    <row r="311" spans="1:3" ht="12.75">
      <c r="A311">
        <v>61.0000000000003</v>
      </c>
      <c r="B311">
        <f>NORMDIST(A311,50,'Hypothesis Test'!$D$3/SQRT('Hypothesis Test'!$K$3),FALSE)</f>
        <v>0.00016009021720688162</v>
      </c>
      <c r="C311" t="e">
        <f t="shared" si="4"/>
        <v>#N/A</v>
      </c>
    </row>
    <row r="312" spans="1:3" ht="12.75">
      <c r="A312">
        <v>61.1000000000003</v>
      </c>
      <c r="B312">
        <f>NORMDIST(A312,50,'Hypothesis Test'!$D$3/SQRT('Hypothesis Test'!$K$3),FALSE)</f>
        <v>0.00014159342351686483</v>
      </c>
      <c r="C312" t="e">
        <f t="shared" si="4"/>
        <v>#N/A</v>
      </c>
    </row>
    <row r="313" spans="1:3" ht="12.75">
      <c r="A313">
        <v>61.2000000000003</v>
      </c>
      <c r="B313">
        <f>NORMDIST(A313,50,'Hypothesis Test'!$D$3/SQRT('Hypothesis Test'!$K$3),FALSE)</f>
        <v>0.00012509467457249643</v>
      </c>
      <c r="C313" t="e">
        <f t="shared" si="4"/>
        <v>#N/A</v>
      </c>
    </row>
    <row r="314" spans="1:3" ht="12.75">
      <c r="A314">
        <v>61.3000000000003</v>
      </c>
      <c r="B314">
        <f>NORMDIST(A314,50,'Hypothesis Test'!$D$3/SQRT('Hypothesis Test'!$K$3),FALSE)</f>
        <v>0.00011039566284005547</v>
      </c>
      <c r="C314" t="e">
        <f t="shared" si="4"/>
        <v>#N/A</v>
      </c>
    </row>
    <row r="315" spans="1:3" ht="12.75">
      <c r="A315">
        <v>61.400000000000304</v>
      </c>
      <c r="B315">
        <f>NORMDIST(A315,50,'Hypothesis Test'!$D$3/SQRT('Hypothesis Test'!$K$3),FALSE)</f>
        <v>9.731564193044914E-05</v>
      </c>
      <c r="C315" t="e">
        <f t="shared" si="4"/>
        <v>#N/A</v>
      </c>
    </row>
    <row r="316" spans="1:3" ht="12.75">
      <c r="A316">
        <v>61.500000000000306</v>
      </c>
      <c r="B316">
        <f>NORMDIST(A316,50,'Hypothesis Test'!$D$3/SQRT('Hypothesis Test'!$K$3),FALSE)</f>
        <v>8.569011835406876E-05</v>
      </c>
      <c r="C316" t="e">
        <f t="shared" si="4"/>
        <v>#N/A</v>
      </c>
    </row>
    <row r="317" spans="1:3" ht="12.75">
      <c r="A317">
        <v>61.60000000000031</v>
      </c>
      <c r="B317">
        <f>NORMDIST(A317,50,'Hypothesis Test'!$D$3/SQRT('Hypothesis Test'!$K$3),FALSE)</f>
        <v>7.536961280119843E-05</v>
      </c>
      <c r="C317" t="e">
        <f t="shared" si="4"/>
        <v>#N/A</v>
      </c>
    </row>
    <row r="318" spans="1:3" ht="12.75">
      <c r="A318">
        <v>61.70000000000031</v>
      </c>
      <c r="B318">
        <f>NORMDIST(A318,50,'Hypothesis Test'!$D$3/SQRT('Hypothesis Test'!$K$3),FALSE)</f>
        <v>6.621849046423103E-05</v>
      </c>
      <c r="C318" t="e">
        <f t="shared" si="4"/>
        <v>#N/A</v>
      </c>
    </row>
    <row r="319" spans="1:3" ht="12.75">
      <c r="A319">
        <v>61.80000000000031</v>
      </c>
      <c r="B319">
        <f>NORMDIST(A319,50,'Hypothesis Test'!$D$3/SQRT('Hypothesis Test'!$K$3),FALSE)</f>
        <v>5.811385947176416E-05</v>
      </c>
      <c r="C319" t="e">
        <f t="shared" si="4"/>
        <v>#N/A</v>
      </c>
    </row>
    <row r="320" spans="1:3" ht="12.75">
      <c r="A320">
        <v>61.90000000000031</v>
      </c>
      <c r="B320">
        <f>NORMDIST(A320,50,'Hypothesis Test'!$D$3/SQRT('Hypothesis Test'!$K$3),FALSE)</f>
        <v>5.0944536119490706E-05</v>
      </c>
      <c r="C320" t="e">
        <f t="shared" si="4"/>
        <v>#N/A</v>
      </c>
    </row>
    <row r="321" spans="1:3" ht="12.75">
      <c r="A321">
        <v>62.00000000000031</v>
      </c>
      <c r="B321">
        <f>NORMDIST(A321,50,'Hypothesis Test'!$D$3/SQRT('Hypothesis Test'!$K$3),FALSE)</f>
        <v>4.461007525494316E-05</v>
      </c>
      <c r="C321" t="e">
        <f aca="true" t="shared" si="5" ref="C321:C384">IF(OR(AND($D$1=2,OR(A321&lt;=50-$D$4,A321&gt;=50+$D$4)),AND($D$1=1,OR(AND($D$5&lt;=50,A321&lt;=$D$5),AND($D$5&gt;=50,A321&gt;=$D$5)))),B321,"#N/A")</f>
        <v>#N/A</v>
      </c>
    </row>
    <row r="322" spans="1:3" ht="12.75">
      <c r="A322">
        <v>62.100000000000314</v>
      </c>
      <c r="B322">
        <f>NORMDIST(A322,50,'Hypothesis Test'!$D$3/SQRT('Hypothesis Test'!$K$3),FALSE)</f>
        <v>3.90198638987589E-05</v>
      </c>
      <c r="C322" t="e">
        <f t="shared" si="5"/>
        <v>#N/A</v>
      </c>
    </row>
    <row r="323" spans="1:3" ht="12.75">
      <c r="A323">
        <v>62.200000000000315</v>
      </c>
      <c r="B323">
        <f>NORMDIST(A323,50,'Hypothesis Test'!$D$3/SQRT('Hypothesis Test'!$K$3),FALSE)</f>
        <v>3.4092275960246975E-05</v>
      </c>
      <c r="C323" t="e">
        <f t="shared" si="5"/>
        <v>#N/A</v>
      </c>
    </row>
    <row r="324" spans="1:3" ht="12.75">
      <c r="A324">
        <v>62.30000000000032</v>
      </c>
      <c r="B324">
        <f>NORMDIST(A324,50,'Hypothesis Test'!$D$3/SQRT('Hypothesis Test'!$K$3),FALSE)</f>
        <v>2.975388572569802E-05</v>
      </c>
      <c r="C324" t="e">
        <f t="shared" si="5"/>
        <v>#N/A</v>
      </c>
    </row>
    <row r="325" spans="1:3" ht="12.75">
      <c r="A325">
        <v>62.40000000000032</v>
      </c>
      <c r="B325">
        <f>NORMDIST(A325,50,'Hypothesis Test'!$D$3/SQRT('Hypothesis Test'!$K$3),FALSE)</f>
        <v>2.593873766011118E-05</v>
      </c>
      <c r="C325" t="e">
        <f t="shared" si="5"/>
        <v>#N/A</v>
      </c>
    </row>
    <row r="326" spans="1:3" ht="12.75">
      <c r="A326">
        <v>62.50000000000032</v>
      </c>
      <c r="B326">
        <f>NORMDIST(A326,50,'Hypothesis Test'!$D$3/SQRT('Hypothesis Test'!$K$3),FALSE)</f>
        <v>2.2587669962929222E-05</v>
      </c>
      <c r="C326" t="e">
        <f t="shared" si="5"/>
        <v>#N/A</v>
      </c>
    </row>
    <row r="327" spans="1:3" ht="12.75">
      <c r="A327">
        <v>62.60000000000032</v>
      </c>
      <c r="B327">
        <f>NORMDIST(A327,50,'Hypothesis Test'!$D$3/SQRT('Hypothesis Test'!$K$3),FALSE)</f>
        <v>1.964768925217112E-05</v>
      </c>
      <c r="C327" t="e">
        <f t="shared" si="5"/>
        <v>#N/A</v>
      </c>
    </row>
    <row r="328" spans="1:3" ht="12.75">
      <c r="A328">
        <v>62.70000000000032</v>
      </c>
      <c r="B328">
        <f>NORMDIST(A328,50,'Hypothesis Test'!$D$3/SQRT('Hypothesis Test'!$K$3),FALSE)</f>
        <v>1.7071393715349554E-05</v>
      </c>
      <c r="C328" t="e">
        <f t="shared" si="5"/>
        <v>#N/A</v>
      </c>
    </row>
    <row r="329" spans="1:3" ht="12.75">
      <c r="A329">
        <v>62.800000000000324</v>
      </c>
      <c r="B329">
        <f>NORMDIST(A329,50,'Hypothesis Test'!$D$3/SQRT('Hypothesis Test'!$K$3),FALSE)</f>
        <v>1.4816442056251759E-05</v>
      </c>
      <c r="C329" t="e">
        <f t="shared" si="5"/>
        <v>#N/A</v>
      </c>
    </row>
    <row r="330" spans="1:3" ht="12.75">
      <c r="A330">
        <v>62.900000000000325</v>
      </c>
      <c r="B330">
        <f>NORMDIST(A330,50,'Hypothesis Test'!$D$3/SQRT('Hypothesis Test'!$K$3),FALSE)</f>
        <v>1.2845065580689708E-05</v>
      </c>
      <c r="C330" t="e">
        <f t="shared" si="5"/>
        <v>#N/A</v>
      </c>
    </row>
    <row r="331" spans="1:3" ht="12.75">
      <c r="A331">
        <v>63.00000000000033</v>
      </c>
      <c r="B331">
        <f>NORMDIST(A331,50,'Hypothesis Test'!$D$3/SQRT('Hypothesis Test'!$K$3),FALSE)</f>
        <v>1.1123620798540864E-05</v>
      </c>
      <c r="C331" t="e">
        <f t="shared" si="5"/>
        <v>#N/A</v>
      </c>
    </row>
    <row r="332" spans="1:3" ht="12.75">
      <c r="A332">
        <v>63.10000000000033</v>
      </c>
      <c r="B332">
        <f>NORMDIST(A332,50,'Hypothesis Test'!$D$3/SQRT('Hypothesis Test'!$K$3),FALSE)</f>
        <v>9.622179970848107E-06</v>
      </c>
      <c r="C332" t="e">
        <f t="shared" si="5"/>
        <v>#N/A</v>
      </c>
    </row>
    <row r="333" spans="1:3" ht="12.75">
      <c r="A333">
        <v>63.20000000000033</v>
      </c>
      <c r="B333">
        <f>NORMDIST(A333,50,'Hypothesis Test'!$D$3/SQRT('Hypothesis Test'!$K$3),FALSE)</f>
        <v>8.314157096680508E-06</v>
      </c>
      <c r="C333" t="e">
        <f t="shared" si="5"/>
        <v>#N/A</v>
      </c>
    </row>
    <row r="334" spans="1:3" ht="12.75">
      <c r="A334">
        <v>63.30000000000033</v>
      </c>
      <c r="B334">
        <f>NORMDIST(A334,50,'Hypothesis Test'!$D$3/SQRT('Hypothesis Test'!$K$3),FALSE)</f>
        <v>7.175966912346048E-06</v>
      </c>
      <c r="C334" t="e">
        <f t="shared" si="5"/>
        <v>#N/A</v>
      </c>
    </row>
    <row r="335" spans="1:3" ht="12.75">
      <c r="A335">
        <v>63.40000000000033</v>
      </c>
      <c r="B335">
        <f>NORMDIST(A335,50,'Hypothesis Test'!$D$3/SQRT('Hypothesis Test'!$K$3),FALSE)</f>
        <v>6.186714563069548E-06</v>
      </c>
      <c r="C335" t="e">
        <f t="shared" si="5"/>
        <v>#N/A</v>
      </c>
    </row>
    <row r="336" spans="1:3" ht="12.75">
      <c r="A336">
        <v>63.500000000000334</v>
      </c>
      <c r="B336">
        <f>NORMDIST(A336,50,'Hypothesis Test'!$D$3/SQRT('Hypothesis Test'!$K$3),FALSE)</f>
        <v>5.327913702299155E-06</v>
      </c>
      <c r="C336" t="e">
        <f t="shared" si="5"/>
        <v>#N/A</v>
      </c>
    </row>
    <row r="337" spans="1:3" ht="12.75">
      <c r="A337">
        <v>63.600000000000335</v>
      </c>
      <c r="B337">
        <f>NORMDIST(A337,50,'Hypothesis Test'!$D$3/SQRT('Hypothesis Test'!$K$3),FALSE)</f>
        <v>4.583230874478795E-06</v>
      </c>
      <c r="C337" t="e">
        <f t="shared" si="5"/>
        <v>#N/A</v>
      </c>
    </row>
    <row r="338" spans="1:3" ht="12.75">
      <c r="A338">
        <v>63.70000000000034</v>
      </c>
      <c r="B338">
        <f>NORMDIST(A338,50,'Hypothesis Test'!$D$3/SQRT('Hypothesis Test'!$K$3),FALSE)</f>
        <v>3.938254141721137E-06</v>
      </c>
      <c r="C338" t="e">
        <f t="shared" si="5"/>
        <v>#N/A</v>
      </c>
    </row>
    <row r="339" spans="1:3" ht="12.75">
      <c r="A339">
        <v>63.80000000000034</v>
      </c>
      <c r="B339">
        <f>NORMDIST(A339,50,'Hypothesis Test'!$D$3/SQRT('Hypothesis Test'!$K$3),FALSE)</f>
        <v>3.3802840218271607E-06</v>
      </c>
      <c r="C339" t="e">
        <f t="shared" si="5"/>
        <v>#N/A</v>
      </c>
    </row>
    <row r="340" spans="1:3" ht="12.75">
      <c r="A340">
        <v>63.90000000000034</v>
      </c>
      <c r="B340">
        <f>NORMDIST(A340,50,'Hypothesis Test'!$D$3/SQRT('Hypothesis Test'!$K$3),FALSE)</f>
        <v>2.898144913196834E-06</v>
      </c>
      <c r="C340" t="e">
        <f t="shared" si="5"/>
        <v>#N/A</v>
      </c>
    </row>
    <row r="341" spans="1:3" ht="12.75">
      <c r="A341">
        <v>64.00000000000034</v>
      </c>
      <c r="B341">
        <f>NORMDIST(A341,50,'Hypothesis Test'!$D$3/SQRT('Hypothesis Test'!$K$3),FALSE)</f>
        <v>2.4820152902086872E-06</v>
      </c>
      <c r="C341" t="e">
        <f t="shared" si="5"/>
        <v>#N/A</v>
      </c>
    </row>
    <row r="342" spans="1:3" ht="12.75">
      <c r="A342">
        <v>64.10000000000034</v>
      </c>
      <c r="B342">
        <f>NORMDIST(A342,50,'Hypothesis Test'!$D$3/SQRT('Hypothesis Test'!$K$3),FALSE)</f>
        <v>2.1232750596212503E-06</v>
      </c>
      <c r="C342" t="e">
        <f t="shared" si="5"/>
        <v>#N/A</v>
      </c>
    </row>
    <row r="343" spans="1:3" ht="12.75">
      <c r="A343">
        <v>64.20000000000034</v>
      </c>
      <c r="B343">
        <f>NORMDIST(A343,50,'Hypothesis Test'!$D$3/SQRT('Hypothesis Test'!$K$3),FALSE)</f>
        <v>1.8143685736257096E-06</v>
      </c>
      <c r="C343" t="e">
        <f t="shared" si="5"/>
        <v>#N/A</v>
      </c>
    </row>
    <row r="344" spans="1:3" ht="12.75">
      <c r="A344">
        <v>64.30000000000035</v>
      </c>
      <c r="B344">
        <f>NORMDIST(A344,50,'Hypothesis Test'!$D$3/SQRT('Hypothesis Test'!$K$3),FALSE)</f>
        <v>1.5486818976540909E-06</v>
      </c>
      <c r="C344" t="e">
        <f t="shared" si="5"/>
        <v>#N/A</v>
      </c>
    </row>
    <row r="345" spans="1:3" ht="12.75">
      <c r="A345">
        <v>64.40000000000035</v>
      </c>
      <c r="B345">
        <f>NORMDIST(A345,50,'Hypothesis Test'!$D$3/SQRT('Hypothesis Test'!$K$3),FALSE)</f>
        <v>1.3204330303432909E-06</v>
      </c>
      <c r="C345" t="e">
        <f t="shared" si="5"/>
        <v>#N/A</v>
      </c>
    </row>
    <row r="346" spans="1:3" ht="12.75">
      <c r="A346">
        <v>64.50000000000034</v>
      </c>
      <c r="B346">
        <f>NORMDIST(A346,50,'Hypothesis Test'!$D$3/SQRT('Hypothesis Test'!$K$3),FALSE)</f>
        <v>1.124573868714986E-06</v>
      </c>
      <c r="C346" t="e">
        <f t="shared" si="5"/>
        <v>#N/A</v>
      </c>
    </row>
    <row r="347" spans="1:3" ht="12.75">
      <c r="A347">
        <v>64.60000000000035</v>
      </c>
      <c r="B347">
        <f>NORMDIST(A347,50,'Hypothesis Test'!$D$3/SQRT('Hypothesis Test'!$K$3),FALSE)</f>
        <v>9.56702803294606E-07</v>
      </c>
      <c r="C347" t="e">
        <f t="shared" si="5"/>
        <v>#N/A</v>
      </c>
    </row>
    <row r="348" spans="1:3" ht="12.75">
      <c r="A348">
        <v>64.70000000000036</v>
      </c>
      <c r="B348">
        <f>NORMDIST(A348,50,'Hypothesis Test'!$D$3/SQRT('Hypothesis Test'!$K$3),FALSE)</f>
        <v>8.129869152973102E-07</v>
      </c>
      <c r="C348" t="e">
        <f t="shared" si="5"/>
        <v>#N/A</v>
      </c>
    </row>
    <row r="349" spans="1:3" ht="12.75">
      <c r="A349">
        <v>64.80000000000035</v>
      </c>
      <c r="B349">
        <f>NORMDIST(A349,50,'Hypothesis Test'!$D$3/SQRT('Hypothesis Test'!$K$3),FALSE)</f>
        <v>6.900928309731406E-07</v>
      </c>
      <c r="C349" t="e">
        <f t="shared" si="5"/>
        <v>#N/A</v>
      </c>
    </row>
    <row r="350" spans="1:3" ht="12.75">
      <c r="A350">
        <v>64.90000000000035</v>
      </c>
      <c r="B350">
        <f>NORMDIST(A350,50,'Hypothesis Test'!$D$3/SQRT('Hypothesis Test'!$K$3),FALSE)</f>
        <v>5.851253666183348E-07</v>
      </c>
      <c r="C350" t="e">
        <f t="shared" si="5"/>
        <v>#N/A</v>
      </c>
    </row>
    <row r="351" spans="1:3" ht="12.75">
      <c r="A351">
        <v>65.00000000000036</v>
      </c>
      <c r="B351">
        <f>NORMDIST(A351,50,'Hypothesis Test'!$D$3/SQRT('Hypothesis Test'!$K$3),FALSE)</f>
        <v>4.95573171577806E-07</v>
      </c>
      <c r="C351" t="e">
        <f t="shared" si="5"/>
        <v>#N/A</v>
      </c>
    </row>
    <row r="352" spans="1:3" ht="12.75">
      <c r="A352">
        <v>65.10000000000036</v>
      </c>
      <c r="B352">
        <f>NORMDIST(A352,50,'Hypothesis Test'!$D$3/SQRT('Hypothesis Test'!$K$3),FALSE)</f>
        <v>4.192606457929892E-07</v>
      </c>
      <c r="C352" t="e">
        <f t="shared" si="5"/>
        <v>#N/A</v>
      </c>
    </row>
    <row r="353" spans="1:3" ht="12.75">
      <c r="A353">
        <v>65.20000000000036</v>
      </c>
      <c r="B353">
        <f>NORMDIST(A353,50,'Hypothesis Test'!$D$3/SQRT('Hypothesis Test'!$K$3),FALSE)</f>
        <v>3.5430547314326614E-07</v>
      </c>
      <c r="C353" t="e">
        <f t="shared" si="5"/>
        <v>#N/A</v>
      </c>
    </row>
    <row r="354" spans="1:3" ht="12.75">
      <c r="A354">
        <v>65.30000000000035</v>
      </c>
      <c r="B354">
        <f>NORMDIST(A354,50,'Hypothesis Test'!$D$3/SQRT('Hypothesis Test'!$K$3),FALSE)</f>
        <v>2.99081172079265E-07</v>
      </c>
      <c r="C354" t="e">
        <f t="shared" si="5"/>
        <v>#N/A</v>
      </c>
    </row>
    <row r="355" spans="1:3" ht="12.75">
      <c r="A355">
        <v>65.40000000000036</v>
      </c>
      <c r="B355">
        <f>NORMDIST(A355,50,'Hypothesis Test'!$D$3/SQRT('Hypothesis Test'!$K$3),FALSE)</f>
        <v>2.521841209757386E-07</v>
      </c>
      <c r="C355" t="e">
        <f t="shared" si="5"/>
        <v>#N/A</v>
      </c>
    </row>
    <row r="356" spans="1:3" ht="12.75">
      <c r="A356">
        <v>65.50000000000037</v>
      </c>
      <c r="B356">
        <f>NORMDIST(A356,50,'Hypothesis Test'!$D$3/SQRT('Hypothesis Test'!$K$3),FALSE)</f>
        <v>2.1240456738889336E-07</v>
      </c>
      <c r="C356" t="e">
        <f t="shared" si="5"/>
        <v>#N/A</v>
      </c>
    </row>
    <row r="357" spans="1:3" ht="12.75">
      <c r="A357">
        <v>65.60000000000036</v>
      </c>
      <c r="B357">
        <f>NORMDIST(A357,50,'Hypothesis Test'!$D$3/SQRT('Hypothesis Test'!$K$3),FALSE)</f>
        <v>1.7870117815647474E-07</v>
      </c>
      <c r="C357" t="e">
        <f t="shared" si="5"/>
        <v>#N/A</v>
      </c>
    </row>
    <row r="358" spans="1:3" ht="12.75">
      <c r="A358">
        <v>65.70000000000036</v>
      </c>
      <c r="B358">
        <f>NORMDIST(A358,50,'Hypothesis Test'!$D$3/SQRT('Hypothesis Test'!$K$3),FALSE)</f>
        <v>1.5017873121148868E-07</v>
      </c>
      <c r="C358" t="e">
        <f t="shared" si="5"/>
        <v>#N/A</v>
      </c>
    </row>
    <row r="359" spans="1:3" ht="12.75">
      <c r="A359">
        <v>65.80000000000037</v>
      </c>
      <c r="B359">
        <f>NORMDIST(A359,50,'Hypothesis Test'!$D$3/SQRT('Hypothesis Test'!$K$3),FALSE)</f>
        <v>1.260685902856933E-07</v>
      </c>
      <c r="C359" t="e">
        <f t="shared" si="5"/>
        <v>#N/A</v>
      </c>
    </row>
    <row r="360" spans="1:3" ht="12.75">
      <c r="A360">
        <v>65.90000000000038</v>
      </c>
      <c r="B360">
        <f>NORMDIST(A360,50,'Hypothesis Test'!$D$3/SQRT('Hypothesis Test'!$K$3),FALSE)</f>
        <v>1.0571164055712914E-07</v>
      </c>
      <c r="C360" t="e">
        <f t="shared" si="5"/>
        <v>#N/A</v>
      </c>
    </row>
    <row r="361" spans="1:3" ht="12.75">
      <c r="A361">
        <v>66.00000000000037</v>
      </c>
      <c r="B361">
        <f>NORMDIST(A361,50,'Hypothesis Test'!$D$3/SQRT('Hypothesis Test'!$K$3),FALSE)</f>
        <v>8.85433969506722E-08</v>
      </c>
      <c r="C361" t="e">
        <f t="shared" si="5"/>
        <v>#N/A</v>
      </c>
    </row>
    <row r="362" spans="1:3" ht="12.75">
      <c r="A362">
        <v>66.10000000000036</v>
      </c>
      <c r="B362">
        <f>NORMDIST(A362,50,'Hypothesis Test'!$D$3/SQRT('Hypothesis Test'!$K$3),FALSE)</f>
        <v>7.408102743594221E-08</v>
      </c>
      <c r="C362" t="e">
        <f t="shared" si="5"/>
        <v>#N/A</v>
      </c>
    </row>
    <row r="363" spans="1:3" ht="12.75">
      <c r="A363">
        <v>66.20000000000037</v>
      </c>
      <c r="B363">
        <f>NORMDIST(A363,50,'Hypothesis Test'!$D$3/SQRT('Hypothesis Test'!$K$3),FALSE)</f>
        <v>6.191206148513496E-08</v>
      </c>
      <c r="C363" t="e">
        <f t="shared" si="5"/>
        <v>#N/A</v>
      </c>
    </row>
    <row r="364" spans="1:3" ht="12.75">
      <c r="A364">
        <v>66.30000000000038</v>
      </c>
      <c r="B364">
        <f>NORMDIST(A364,50,'Hypothesis Test'!$D$3/SQRT('Hypothesis Test'!$K$3),FALSE)</f>
        <v>5.168457905307334E-08</v>
      </c>
      <c r="C364" t="e">
        <f t="shared" si="5"/>
        <v>#N/A</v>
      </c>
    </row>
    <row r="365" spans="1:3" ht="12.75">
      <c r="A365">
        <v>66.40000000000038</v>
      </c>
      <c r="B365">
        <f>NORMDIST(A365,50,'Hypothesis Test'!$D$3/SQRT('Hypothesis Test'!$K$3),FALSE)</f>
        <v>4.3098698216097796E-08</v>
      </c>
      <c r="C365" t="e">
        <f t="shared" si="5"/>
        <v>#N/A</v>
      </c>
    </row>
    <row r="366" spans="1:3" ht="12.75">
      <c r="A366">
        <v>66.50000000000037</v>
      </c>
      <c r="B366">
        <f>NORMDIST(A366,50,'Hypothesis Test'!$D$3/SQRT('Hypothesis Test'!$K$3),FALSE)</f>
        <v>3.5899200141786685E-08</v>
      </c>
      <c r="C366" t="e">
        <f t="shared" si="5"/>
        <v>#N/A</v>
      </c>
    </row>
    <row r="367" spans="1:3" ht="12.75">
      <c r="A367">
        <v>66.60000000000038</v>
      </c>
      <c r="B367">
        <f>NORMDIST(A367,50,'Hypothesis Test'!$D$3/SQRT('Hypothesis Test'!$K$3),FALSE)</f>
        <v>2.986914853660239E-08</v>
      </c>
      <c r="C367" t="e">
        <f t="shared" si="5"/>
        <v>#N/A</v>
      </c>
    </row>
    <row r="368" spans="1:3" ht="12.75">
      <c r="A368">
        <v>66.70000000000039</v>
      </c>
      <c r="B368">
        <f>NORMDIST(A368,50,'Hypothesis Test'!$D$3/SQRT('Hypothesis Test'!$K$3),FALSE)</f>
        <v>2.4824377303785242E-08</v>
      </c>
      <c r="C368" t="e">
        <f t="shared" si="5"/>
        <v>#N/A</v>
      </c>
    </row>
    <row r="369" spans="1:3" ht="12.75">
      <c r="A369">
        <v>66.80000000000038</v>
      </c>
      <c r="B369">
        <f>NORMDIST(A369,50,'Hypothesis Test'!$D$3/SQRT('Hypothesis Test'!$K$3),FALSE)</f>
        <v>2.0608735000538175E-08</v>
      </c>
      <c r="C369" t="e">
        <f t="shared" si="5"/>
        <v>#N/A</v>
      </c>
    </row>
    <row r="370" spans="1:3" ht="12.75">
      <c r="A370">
        <v>66.90000000000038</v>
      </c>
      <c r="B370">
        <f>NORMDIST(A370,50,'Hypothesis Test'!$D$3/SQRT('Hypothesis Test'!$K$3),FALSE)</f>
        <v>1.708998796391375E-08</v>
      </c>
      <c r="C370" t="e">
        <f t="shared" si="5"/>
        <v>#N/A</v>
      </c>
    </row>
    <row r="371" spans="1:3" ht="12.75">
      <c r="A371">
        <v>67.00000000000038</v>
      </c>
      <c r="B371">
        <f>NORMDIST(A371,50,'Hypothesis Test'!$D$3/SQRT('Hypothesis Test'!$K$3),FALSE)</f>
        <v>1.4156295821506029E-08</v>
      </c>
      <c r="C371" t="e">
        <f t="shared" si="5"/>
        <v>#N/A</v>
      </c>
    </row>
    <row r="372" spans="1:3" ht="12.75">
      <c r="A372">
        <v>67.10000000000039</v>
      </c>
      <c r="B372">
        <f>NORMDIST(A372,50,'Hypothesis Test'!$D$3/SQRT('Hypothesis Test'!$K$3),FALSE)</f>
        <v>1.1713183649392706E-08</v>
      </c>
      <c r="C372" t="e">
        <f t="shared" si="5"/>
        <v>#N/A</v>
      </c>
    </row>
    <row r="373" spans="1:3" ht="12.75">
      <c r="A373">
        <v>67.20000000000039</v>
      </c>
      <c r="B373">
        <f>NORMDIST(A373,50,'Hypothesis Test'!$D$3/SQRT('Hypothesis Test'!$K$3),FALSE)</f>
        <v>9.680944409722004E-09</v>
      </c>
      <c r="C373" t="e">
        <f t="shared" si="5"/>
        <v>#N/A</v>
      </c>
    </row>
    <row r="374" spans="1:3" ht="12.75">
      <c r="A374">
        <v>67.30000000000038</v>
      </c>
      <c r="B374">
        <f>NORMDIST(A374,50,'Hypothesis Test'!$D$3/SQRT('Hypothesis Test'!$K$3),FALSE)</f>
        <v>7.992413608725684E-09</v>
      </c>
      <c r="C374" t="e">
        <f t="shared" si="5"/>
        <v>#N/A</v>
      </c>
    </row>
    <row r="375" spans="1:3" ht="12.75">
      <c r="A375">
        <v>67.40000000000039</v>
      </c>
      <c r="B375">
        <f>NORMDIST(A375,50,'Hypothesis Test'!$D$3/SQRT('Hypothesis Test'!$K$3),FALSE)</f>
        <v>6.591065468743259E-09</v>
      </c>
      <c r="C375" t="e">
        <f t="shared" si="5"/>
        <v>#N/A</v>
      </c>
    </row>
    <row r="376" spans="1:3" ht="12.75">
      <c r="A376">
        <v>67.5000000000004</v>
      </c>
      <c r="B376">
        <f>NORMDIST(A376,50,'Hypothesis Test'!$D$3/SQRT('Hypothesis Test'!$K$3),FALSE)</f>
        <v>5.429386402524288E-09</v>
      </c>
      <c r="C376" t="e">
        <f t="shared" si="5"/>
        <v>#N/A</v>
      </c>
    </row>
    <row r="377" spans="1:3" ht="12.75">
      <c r="A377">
        <v>67.60000000000039</v>
      </c>
      <c r="B377">
        <f>NORMDIST(A377,50,'Hypothesis Test'!$D$3/SQRT('Hypothesis Test'!$K$3),FALSE)</f>
        <v>4.4674873039750985E-09</v>
      </c>
      <c r="C377" t="e">
        <f t="shared" si="5"/>
        <v>#N/A</v>
      </c>
    </row>
    <row r="378" spans="1:3" ht="12.75">
      <c r="A378">
        <v>67.70000000000039</v>
      </c>
      <c r="B378">
        <f>NORMDIST(A378,50,'Hypothesis Test'!$D$3/SQRT('Hypothesis Test'!$K$3),FALSE)</f>
        <v>3.6719212082246567E-09</v>
      </c>
      <c r="C378" t="e">
        <f t="shared" si="5"/>
        <v>#N/A</v>
      </c>
    </row>
    <row r="379" spans="1:3" ht="12.75">
      <c r="A379">
        <v>67.8000000000004</v>
      </c>
      <c r="B379">
        <f>NORMDIST(A379,50,'Hypothesis Test'!$D$3/SQRT('Hypothesis Test'!$K$3),FALSE)</f>
        <v>3.014677299725291E-09</v>
      </c>
      <c r="C379" t="e">
        <f t="shared" si="5"/>
        <v>#N/A</v>
      </c>
    </row>
    <row r="380" spans="1:3" ht="12.75">
      <c r="A380">
        <v>67.9000000000004</v>
      </c>
      <c r="B380">
        <f>NORMDIST(A380,50,'Hypothesis Test'!$D$3/SQRT('Hypothesis Test'!$K$3),FALSE)</f>
        <v>2.4723261275576436E-09</v>
      </c>
      <c r="C380" t="e">
        <f t="shared" si="5"/>
        <v>#N/A</v>
      </c>
    </row>
    <row r="381" spans="1:3" ht="12.75">
      <c r="A381">
        <v>68.0000000000004</v>
      </c>
      <c r="B381">
        <f>NORMDIST(A381,50,'Hypothesis Test'!$D$3/SQRT('Hypothesis Test'!$K$3),FALSE)</f>
        <v>2.025294283272817E-09</v>
      </c>
      <c r="C381" t="e">
        <f t="shared" si="5"/>
        <v>#N/A</v>
      </c>
    </row>
    <row r="382" spans="1:3" ht="12.75">
      <c r="A382">
        <v>68.10000000000039</v>
      </c>
      <c r="B382">
        <f>NORMDIST(A382,50,'Hypothesis Test'!$D$3/SQRT('Hypothesis Test'!$K$3),FALSE)</f>
        <v>1.6572497636395736E-09</v>
      </c>
      <c r="C382" t="e">
        <f t="shared" si="5"/>
        <v>#N/A</v>
      </c>
    </row>
    <row r="383" spans="1:3" ht="12.75">
      <c r="A383">
        <v>68.2000000000004</v>
      </c>
      <c r="B383">
        <f>NORMDIST(A383,50,'Hypothesis Test'!$D$3/SQRT('Hypothesis Test'!$K$3),FALSE)</f>
        <v>1.354581828233233E-09</v>
      </c>
      <c r="C383" t="e">
        <f t="shared" si="5"/>
        <v>#N/A</v>
      </c>
    </row>
    <row r="384" spans="1:3" ht="12.75">
      <c r="A384">
        <v>68.30000000000041</v>
      </c>
      <c r="B384">
        <f>NORMDIST(A384,50,'Hypothesis Test'!$D$3/SQRT('Hypothesis Test'!$K$3),FALSE)</f>
        <v>1.1059614145148447E-09</v>
      </c>
      <c r="C384" t="e">
        <f t="shared" si="5"/>
        <v>#N/A</v>
      </c>
    </row>
    <row r="385" spans="1:3" ht="12.75">
      <c r="A385">
        <v>68.4000000000004</v>
      </c>
      <c r="B385">
        <f>NORMDIST(A385,50,'Hypothesis Test'!$D$3/SQRT('Hypothesis Test'!$K$3),FALSE)</f>
        <v>9.019701308578537E-10</v>
      </c>
      <c r="C385" t="e">
        <f aca="true" t="shared" si="6" ref="C385:C401">IF(OR(AND($D$1=2,OR(A385&lt;=50-$D$4,A385&gt;=50+$D$4)),AND($D$1=1,OR(AND($D$5&lt;=50,A385&lt;=$D$5),AND($D$5&gt;=50,A385&gt;=$D$5)))),B385,"#N/A")</f>
        <v>#N/A</v>
      </c>
    </row>
    <row r="386" spans="1:3" ht="12.75">
      <c r="A386">
        <v>68.5000000000004</v>
      </c>
      <c r="B386">
        <f>NORMDIST(A386,50,'Hypothesis Test'!$D$3/SQRT('Hypothesis Test'!$K$3),FALSE)</f>
        <v>7.347875465866068E-10</v>
      </c>
      <c r="C386" t="e">
        <f t="shared" si="6"/>
        <v>#N/A</v>
      </c>
    </row>
    <row r="387" spans="1:3" ht="12.75">
      <c r="A387">
        <v>68.6000000000004</v>
      </c>
      <c r="B387">
        <f>NORMDIST(A387,50,'Hypothesis Test'!$D$3/SQRT('Hypothesis Test'!$K$3),FALSE)</f>
        <v>5.979279693208605E-10</v>
      </c>
      <c r="C387" t="e">
        <f t="shared" si="6"/>
        <v>#N/A</v>
      </c>
    </row>
    <row r="388" spans="1:3" ht="12.75">
      <c r="A388">
        <v>68.70000000000041</v>
      </c>
      <c r="B388">
        <f>NORMDIST(A388,50,'Hypothesis Test'!$D$3/SQRT('Hypothesis Test'!$K$3),FALSE)</f>
        <v>4.860191720731907E-10</v>
      </c>
      <c r="C388" t="e">
        <f t="shared" si="6"/>
        <v>#N/A</v>
      </c>
    </row>
    <row r="389" spans="1:3" ht="12.75">
      <c r="A389">
        <v>68.80000000000041</v>
      </c>
      <c r="B389">
        <f>NORMDIST(A389,50,'Hypothesis Test'!$D$3/SQRT('Hypothesis Test'!$K$3),FALSE)</f>
        <v>3.9461663073226506E-10</v>
      </c>
      <c r="C389" t="e">
        <f t="shared" si="6"/>
        <v>#N/A</v>
      </c>
    </row>
    <row r="390" spans="1:3" ht="12.75">
      <c r="A390">
        <v>68.9000000000004</v>
      </c>
      <c r="B390">
        <f>NORMDIST(A390,50,'Hypothesis Test'!$D$3/SQRT('Hypothesis Test'!$K$3),FALSE)</f>
        <v>3.2004777901013936E-10</v>
      </c>
      <c r="C390" t="e">
        <f t="shared" si="6"/>
        <v>#N/A</v>
      </c>
    </row>
    <row r="391" spans="1:3" ht="12.75">
      <c r="A391">
        <v>69.00000000000041</v>
      </c>
      <c r="B391">
        <f>NORMDIST(A391,50,'Hypothesis Test'!$D$3/SQRT('Hypothesis Test'!$K$3),FALSE)</f>
        <v>2.5928160226876317E-10</v>
      </c>
      <c r="C391" t="e">
        <f t="shared" si="6"/>
        <v>#N/A</v>
      </c>
    </row>
    <row r="392" spans="1:3" ht="12.75">
      <c r="A392">
        <v>69.10000000000042</v>
      </c>
      <c r="B392">
        <f>NORMDIST(A392,50,'Hypothesis Test'!$D$3/SQRT('Hypothesis Test'!$K$3),FALSE)</f>
        <v>2.0981959117227841E-10</v>
      </c>
      <c r="C392" t="e">
        <f t="shared" si="6"/>
        <v>#N/A</v>
      </c>
    </row>
    <row r="393" spans="1:3" ht="12.75">
      <c r="A393">
        <v>69.20000000000041</v>
      </c>
      <c r="B393">
        <f>NORMDIST(A393,50,'Hypothesis Test'!$D$3/SQRT('Hypothesis Test'!$K$3),FALSE)</f>
        <v>1.6960467605468517E-10</v>
      </c>
      <c r="C393" t="e">
        <f t="shared" si="6"/>
        <v>#N/A</v>
      </c>
    </row>
    <row r="394" spans="1:3" ht="12.75">
      <c r="A394">
        <v>69.30000000000041</v>
      </c>
      <c r="B394">
        <f>NORMDIST(A394,50,'Hypothesis Test'!$D$3/SQRT('Hypothesis Test'!$K$3),FALSE)</f>
        <v>1.3694527660158087E-10</v>
      </c>
      <c r="C394" t="e">
        <f t="shared" si="6"/>
        <v>#N/A</v>
      </c>
    </row>
    <row r="395" spans="1:3" ht="12.75">
      <c r="A395">
        <v>69.40000000000042</v>
      </c>
      <c r="B395">
        <f>NORMDIST(A395,50,'Hypothesis Test'!$D$3/SQRT('Hypothesis Test'!$K$3),FALSE)</f>
        <v>1.1045204061571867E-10</v>
      </c>
      <c r="C395" t="e">
        <f t="shared" si="6"/>
        <v>#N/A</v>
      </c>
    </row>
    <row r="396" spans="1:3" ht="12.75">
      <c r="A396">
        <v>69.50000000000043</v>
      </c>
      <c r="B396">
        <f>NORMDIST(A396,50,'Hypothesis Test'!$D$3/SQRT('Hypothesis Test'!$K$3),FALSE)</f>
        <v>8.898522049201286E-11</v>
      </c>
      <c r="C396" t="e">
        <f t="shared" si="6"/>
        <v>#N/A</v>
      </c>
    </row>
    <row r="397" spans="1:3" ht="12.75">
      <c r="A397">
        <v>69.60000000000042</v>
      </c>
      <c r="B397">
        <f>NORMDIST(A397,50,'Hypothesis Test'!$D$3/SQRT('Hypothesis Test'!$K$3),FALSE)</f>
        <v>7.161095548526909E-11</v>
      </c>
      <c r="C397" t="e">
        <f t="shared" si="6"/>
        <v>#N/A</v>
      </c>
    </row>
    <row r="398" spans="1:3" ht="12.75">
      <c r="A398">
        <v>69.70000000000041</v>
      </c>
      <c r="B398">
        <f>NORMDIST(A398,50,'Hypothesis Test'!$D$3/SQRT('Hypothesis Test'!$K$3),FALSE)</f>
        <v>5.756499967612065E-11</v>
      </c>
      <c r="C398" t="e">
        <f t="shared" si="6"/>
        <v>#N/A</v>
      </c>
    </row>
    <row r="399" spans="1:3" ht="12.75">
      <c r="A399">
        <v>69.80000000000042</v>
      </c>
      <c r="B399">
        <f>NORMDIST(A399,50,'Hypothesis Test'!$D$3/SQRT('Hypothesis Test'!$K$3),FALSE)</f>
        <v>4.6222666472134044E-11</v>
      </c>
      <c r="C399" t="e">
        <f t="shared" si="6"/>
        <v>#N/A</v>
      </c>
    </row>
    <row r="400" spans="1:3" ht="12.75">
      <c r="A400">
        <v>69.90000000000043</v>
      </c>
      <c r="B400">
        <f>NORMDIST(A400,50,'Hypothesis Test'!$D$3/SQRT('Hypothesis Test'!$K$3),FALSE)</f>
        <v>3.707395637105905E-11</v>
      </c>
      <c r="C400" t="e">
        <f t="shared" si="6"/>
        <v>#N/A</v>
      </c>
    </row>
    <row r="401" spans="1:3" ht="12.75">
      <c r="A401">
        <v>70.00000000000043</v>
      </c>
      <c r="B401">
        <f>NORMDIST(A401,50,'Hypothesis Test'!$D$3/SQRT('Hypothesis Test'!$K$3),FALSE)</f>
        <v>2.97030006244791E-11</v>
      </c>
      <c r="C401" t="e">
        <f t="shared" si="6"/>
        <v>#N/A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Hypothesis Test</dc:title>
  <dc:subject/>
  <dc:creator/>
  <cp:keywords/>
  <dc:description>Modified from Data Analysis with Microsoft, Course Technology, Inc. 1955, Joan and Patric Carey</dc:description>
  <cp:lastModifiedBy>cba</cp:lastModifiedBy>
  <dcterms:created xsi:type="dcterms:W3CDTF">1999-03-22T16:42:34Z</dcterms:created>
  <dcterms:modified xsi:type="dcterms:W3CDTF">1999-09-01T18:07:47Z</dcterms:modified>
  <cp:category/>
  <cp:version/>
  <cp:contentType/>
  <cp:contentStatus/>
</cp:coreProperties>
</file>