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995" activeTab="0"/>
  </bookViews>
  <sheets>
    <sheet name="Example 1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<sst xmlns="http://schemas.openxmlformats.org/spreadsheetml/2006/main" count="70" uniqueCount="65">
  <si>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Punts (x)</t>
  </si>
  <si>
    <t>Points (y)</t>
  </si>
  <si>
    <t>xy</t>
  </si>
  <si>
    <t>SCPxy =</t>
  </si>
  <si>
    <t>SSx =</t>
  </si>
  <si>
    <t>xbar =</t>
  </si>
  <si>
    <t>ybar =</t>
  </si>
  <si>
    <t>SUM</t>
  </si>
  <si>
    <t>n =</t>
  </si>
  <si>
    <t>Estimated Slope based on columns of numbers</t>
  </si>
  <si>
    <t>b1 =</t>
  </si>
  <si>
    <t>Estimated Slope based on SCPxy and SSx</t>
  </si>
  <si>
    <t>Estimated Slope based on built in calculation by Excel</t>
  </si>
  <si>
    <t>(Click Paste Function-Statistical-Slope)</t>
  </si>
  <si>
    <t>Estimated y-axis Intercept based on ybar, xbar and b1</t>
  </si>
  <si>
    <t>bo =</t>
  </si>
  <si>
    <t>Estimated y-axis Intercept based on built in calculations by Excel</t>
  </si>
  <si>
    <t>(Click Paste Function-Statistical-Intercept)</t>
  </si>
  <si>
    <t>Least Squared Regression Line based on bo and b1</t>
  </si>
  <si>
    <t>If x = 2, then yhat =</t>
  </si>
  <si>
    <t>yhat = bo + b1x = 29.23077 -5.84615(x) =</t>
  </si>
  <si>
    <t>(click on Paste Function-Statistical-Forecast)</t>
  </si>
  <si>
    <t xml:space="preserve">Least Squared Regression Line based on built in calculations in Excel </t>
  </si>
  <si>
    <t>(Click Tools-Data Analysis-Regression)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</si>
  <si>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</si>
  <si>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</si>
  <si>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</si>
  <si>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</si>
  <si>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</si>
  <si>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</si>
  <si>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</si>
  <si>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</si>
  <si>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</si>
  <si>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</si>
  <si>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</si>
  <si>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</si>
  <si>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</si>
  <si>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</si>
  <si>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</si>
  <si>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</si>
  <si>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</si>
  <si>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</si>
  <si>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</si>
  <si>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</si>
  <si>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</si>
  <si>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90.0%</t>
  </si>
  <si>
    <t>Upper 90.0%</t>
  </si>
  <si>
    <t>Intercept</t>
  </si>
  <si>
    <t>X Variable 1</t>
  </si>
  <si>
    <t>Example 1 Least Squares Regression</t>
  </si>
  <si>
    <t>Least Squared Regression Line Prediction based on build in calculation in Excel</t>
  </si>
  <si>
    <r>
      <t>x</t>
    </r>
    <r>
      <rPr>
        <b/>
        <vertAlign val="superscript"/>
        <sz val="10"/>
        <rFont val="Arial"/>
        <family val="2"/>
      </rPr>
      <t>2</t>
    </r>
  </si>
  <si>
    <t xml:space="preserve"> =(D9-B9*C9/B10)/(E9-B9*B9/B10)</t>
  </si>
  <si>
    <t xml:space="preserve"> =G3/G4</t>
  </si>
  <si>
    <t xml:space="preserve"> =SLOPE(C4:C8,B4:B8)</t>
  </si>
  <si>
    <t xml:space="preserve"> =G7-B16*G6</t>
  </si>
  <si>
    <t xml:space="preserve"> =INTERCEPT(C4:C8,B4:B8)</t>
  </si>
  <si>
    <t xml:space="preserve"> =B23+B16*2</t>
  </si>
  <si>
    <t xml:space="preserve"> =FORECAST(2,C4:C8,B4:B8)</t>
  </si>
  <si>
    <t xml:space="preserve"> =D9-B9*C9/B10</t>
  </si>
  <si>
    <t xml:space="preserve"> =E9-B9*B9/B10</t>
  </si>
  <si>
    <t xml:space="preserve"> =B9/B10</t>
  </si>
  <si>
    <t xml:space="preserve"> =C9/B10</t>
  </si>
  <si>
    <t xml:space="preserve"> =COUNT(B4:B8)</t>
  </si>
  <si>
    <t xml:space="preserve"> =SUM(E4:E8)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</si>
</sst>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16.7109375" style="0" bestFit="1" customWidth="1"/>
    <col min="3" max="3" width="13.7109375" style="0" bestFit="1" customWidth="1"/>
    <col min="6" max="9" width="12.57421875" style="0" bestFit="1" customWidth="1"/>
  </cols>
  <sheetData>
    <row r="1" spans="1:3" ht="12.75">
      <c r="A1" s="1"/>
      <c r="B1" s="1"/>
      <c r="C1" s="2" t="s">
        <v>49</v>
      </c>
    </row>
    <row r="2" spans="1:3" ht="12.75">
      <c r="A2" s="1"/>
      <c r="B2" s="1"/>
      <c r="C2" s="1"/>
    </row>
    <row r="3" spans="1:8" ht="14.25">
      <c r="A3" s="1"/>
      <c r="B3" s="1" t="s">
        <v>0</v>
      </c>
      <c r="C3" s="1" t="s">
        <v>1</v>
      </c>
      <c r="D3" s="1" t="s">
        <v>2</v>
      </c>
      <c r="E3" s="1" t="s">
        <v>51</v>
      </c>
      <c r="F3" s="1" t="s">
        <v>3</v>
      </c>
      <c r="G3" s="3">
        <f>D9-B9*C9/B10</f>
        <v>-30.400000000000006</v>
      </c>
      <c r="H3" t="s">
        <v>59</v>
      </c>
    </row>
    <row r="4" spans="1:8" ht="12.75">
      <c r="A4" s="1"/>
      <c r="B4" s="1">
        <v>1</v>
      </c>
      <c r="C4" s="1">
        <v>24</v>
      </c>
      <c r="D4" s="1">
        <f>B4*C4</f>
        <v>24</v>
      </c>
      <c r="E4" s="1">
        <f>B4*B4</f>
        <v>1</v>
      </c>
      <c r="F4" s="1" t="s">
        <v>4</v>
      </c>
      <c r="G4" s="3">
        <f>E9-B9*B9/B10</f>
        <v>5.199999999999999</v>
      </c>
      <c r="H4" t="s">
        <v>60</v>
      </c>
    </row>
    <row r="5" spans="1:7" ht="12.75">
      <c r="A5" s="1"/>
      <c r="B5" s="1">
        <v>2</v>
      </c>
      <c r="C5" s="1">
        <v>21</v>
      </c>
      <c r="D5" s="1">
        <f>B5*C5</f>
        <v>42</v>
      </c>
      <c r="E5" s="1">
        <f>B5*B5</f>
        <v>4</v>
      </c>
      <c r="F5" s="1"/>
      <c r="G5" s="3"/>
    </row>
    <row r="6" spans="1:8" ht="12.75">
      <c r="A6" s="1"/>
      <c r="B6" s="1">
        <v>2</v>
      </c>
      <c r="C6" s="1">
        <v>14</v>
      </c>
      <c r="D6" s="1">
        <f>B6*C6</f>
        <v>28</v>
      </c>
      <c r="E6" s="1">
        <f>B6*B6</f>
        <v>4</v>
      </c>
      <c r="F6" s="1" t="s">
        <v>5</v>
      </c>
      <c r="G6" s="3">
        <f>B9/B10</f>
        <v>2.4</v>
      </c>
      <c r="H6" t="s">
        <v>61</v>
      </c>
    </row>
    <row r="7" spans="1:8" ht="12.75">
      <c r="A7" s="1"/>
      <c r="B7" s="1">
        <v>3</v>
      </c>
      <c r="C7" s="1">
        <v>10</v>
      </c>
      <c r="D7" s="1">
        <f>B7*C7</f>
        <v>30</v>
      </c>
      <c r="E7" s="1">
        <f>B7*B7</f>
        <v>9</v>
      </c>
      <c r="F7" s="1" t="s">
        <v>6</v>
      </c>
      <c r="G7" s="3">
        <f>C9/B10</f>
        <v>15.2</v>
      </c>
      <c r="H7" t="s">
        <v>62</v>
      </c>
    </row>
    <row r="8" spans="1:6" ht="12.75">
      <c r="A8" s="1"/>
      <c r="B8" s="1">
        <v>4</v>
      </c>
      <c r="C8" s="1">
        <v>7</v>
      </c>
      <c r="D8" s="1">
        <f>B8*C8</f>
        <v>28</v>
      </c>
      <c r="E8" s="1">
        <f>B8*B8</f>
        <v>16</v>
      </c>
      <c r="F8" s="1"/>
    </row>
    <row r="9" spans="1:6" ht="12.75">
      <c r="A9" s="4" t="s">
        <v>7</v>
      </c>
      <c r="B9" s="3">
        <f>SUM(B4:B8)</f>
        <v>12</v>
      </c>
      <c r="C9" s="3">
        <f>SUM(C4:C8)</f>
        <v>76</v>
      </c>
      <c r="D9" s="3">
        <f>SUM(D4:D8)</f>
        <v>152</v>
      </c>
      <c r="E9" s="3">
        <f>SUM(E4:E8)</f>
        <v>34</v>
      </c>
      <c r="F9" s="26" t="s">
        <v>64</v>
      </c>
    </row>
    <row r="10" spans="1:3" ht="12.75">
      <c r="A10" s="4" t="s">
        <v>8</v>
      </c>
      <c r="B10" s="1">
        <f>COUNT(B4:B8)</f>
        <v>5</v>
      </c>
      <c r="C10" s="1"/>
    </row>
    <row r="11" spans="1:3" ht="13.5" thickBot="1">
      <c r="A11" s="1"/>
      <c r="B11" s="25" t="s">
        <v>63</v>
      </c>
      <c r="C11" s="1"/>
    </row>
    <row r="12" spans="1:6" ht="13.5" thickBot="1">
      <c r="A12" s="1"/>
      <c r="B12" s="37" t="s">
        <v>9</v>
      </c>
      <c r="C12" s="38"/>
      <c r="D12" s="39"/>
      <c r="E12" s="39"/>
      <c r="F12" s="40"/>
    </row>
    <row r="13" spans="1:3" ht="12.75">
      <c r="A13" s="6" t="s">
        <v>10</v>
      </c>
      <c r="B13" s="7">
        <f>(D9-B9*C9/B10)/(E9-B9*B9/B10)</f>
        <v>-5.8461538461538485</v>
      </c>
      <c r="C13" s="25" t="s">
        <v>52</v>
      </c>
    </row>
    <row r="14" spans="1:3" ht="13.5" thickBot="1">
      <c r="A14" s="1"/>
      <c r="B14" s="1"/>
      <c r="C14" s="1"/>
    </row>
    <row r="15" spans="1:5" ht="13.5" thickBot="1">
      <c r="A15" s="1"/>
      <c r="B15" s="37" t="s">
        <v>11</v>
      </c>
      <c r="C15" s="38"/>
      <c r="D15" s="39"/>
      <c r="E15" s="40"/>
    </row>
    <row r="16" spans="1:5" ht="12.75">
      <c r="A16" s="6" t="s">
        <v>10</v>
      </c>
      <c r="B16" s="7">
        <f>G3/G4</f>
        <v>-5.8461538461538485</v>
      </c>
      <c r="C16" s="25" t="s">
        <v>53</v>
      </c>
      <c r="D16" s="7"/>
      <c r="E16" s="8"/>
    </row>
    <row r="17" spans="1:3" ht="13.5" thickBot="1">
      <c r="A17" s="1"/>
      <c r="B17" s="1"/>
      <c r="C17" s="1"/>
    </row>
    <row r="18" spans="1:6" ht="12.75">
      <c r="A18" s="1"/>
      <c r="B18" s="41" t="s">
        <v>12</v>
      </c>
      <c r="C18" s="29"/>
      <c r="D18" s="30"/>
      <c r="E18" s="30"/>
      <c r="F18" s="31"/>
    </row>
    <row r="19" spans="1:6" ht="13.5" thickBot="1">
      <c r="A19" s="1"/>
      <c r="B19" s="42" t="s">
        <v>13</v>
      </c>
      <c r="C19" s="34"/>
      <c r="D19" s="35"/>
      <c r="E19" s="35"/>
      <c r="F19" s="36"/>
    </row>
    <row r="20" spans="1:3" ht="12.75">
      <c r="A20" s="6" t="s">
        <v>10</v>
      </c>
      <c r="B20" s="7">
        <f>SLOPE(C4:C8,B4:B8)</f>
        <v>-5.846153846153846</v>
      </c>
      <c r="C20" s="25" t="s">
        <v>54</v>
      </c>
    </row>
    <row r="21" spans="1:3" ht="13.5" thickBot="1">
      <c r="A21" s="1"/>
      <c r="B21" s="1"/>
      <c r="C21" s="1"/>
    </row>
    <row r="22" spans="1:6" ht="13.5" thickBot="1">
      <c r="A22" s="1"/>
      <c r="B22" s="37" t="s">
        <v>14</v>
      </c>
      <c r="C22" s="38"/>
      <c r="D22" s="39"/>
      <c r="E22" s="39"/>
      <c r="F22" s="40"/>
    </row>
    <row r="23" spans="1:3" ht="12.75">
      <c r="A23" s="9" t="s">
        <v>15</v>
      </c>
      <c r="B23" s="10">
        <f>G7-B16*G6</f>
        <v>29.230769230769234</v>
      </c>
      <c r="C23" s="25" t="s">
        <v>55</v>
      </c>
    </row>
    <row r="24" spans="1:3" ht="13.5" thickBot="1">
      <c r="A24" s="1"/>
      <c r="B24" s="1"/>
      <c r="C24" s="1"/>
    </row>
    <row r="25" spans="1:7" ht="12.75">
      <c r="A25" s="1"/>
      <c r="B25" s="41" t="s">
        <v>16</v>
      </c>
      <c r="C25" s="29"/>
      <c r="D25" s="30"/>
      <c r="E25" s="30"/>
      <c r="F25" s="30"/>
      <c r="G25" s="31"/>
    </row>
    <row r="26" spans="1:7" ht="13.5" thickBot="1">
      <c r="A26" s="1"/>
      <c r="B26" s="42" t="s">
        <v>17</v>
      </c>
      <c r="C26" s="34"/>
      <c r="D26" s="35"/>
      <c r="E26" s="35"/>
      <c r="F26" s="35"/>
      <c r="G26" s="36"/>
    </row>
    <row r="27" spans="1:3" ht="12.75">
      <c r="A27" s="9" t="s">
        <v>15</v>
      </c>
      <c r="B27" s="10">
        <f>INTERCEPT(C4:C8,B4:B8)</f>
        <v>29.230769230769226</v>
      </c>
      <c r="C27" s="25" t="s">
        <v>56</v>
      </c>
    </row>
    <row r="28" spans="1:3" ht="13.5" thickBot="1">
      <c r="A28" s="1"/>
      <c r="B28" s="1"/>
      <c r="C28" s="1"/>
    </row>
    <row r="29" spans="1:6" ht="13.5" thickBot="1">
      <c r="A29" s="5"/>
      <c r="B29" s="37" t="s">
        <v>18</v>
      </c>
      <c r="C29" s="38"/>
      <c r="D29" s="39"/>
      <c r="E29" s="39"/>
      <c r="F29" s="40"/>
    </row>
    <row r="30" spans="1:4" ht="12.75">
      <c r="A30" s="1"/>
      <c r="B30" s="1"/>
      <c r="C30" s="1"/>
      <c r="D30" s="5" t="s">
        <v>19</v>
      </c>
    </row>
    <row r="31" spans="1:6" ht="12.75">
      <c r="A31" s="5" t="s">
        <v>20</v>
      </c>
      <c r="B31" s="1"/>
      <c r="C31" s="1"/>
      <c r="E31" s="8">
        <f>B23+B16*2</f>
        <v>17.538461538461537</v>
      </c>
      <c r="F31" t="s">
        <v>57</v>
      </c>
    </row>
    <row r="32" spans="1:3" ht="13.5" thickBot="1">
      <c r="A32" s="1"/>
      <c r="B32" s="1"/>
      <c r="C32" s="1"/>
    </row>
    <row r="33" spans="1:8" ht="13.5" thickBot="1">
      <c r="A33" s="1"/>
      <c r="B33" s="37" t="s">
        <v>50</v>
      </c>
      <c r="C33" s="38"/>
      <c r="D33" s="39"/>
      <c r="E33" s="39"/>
      <c r="F33" s="39"/>
      <c r="G33" s="39"/>
      <c r="H33" s="40"/>
    </row>
    <row r="34" spans="1:3" ht="12.75">
      <c r="A34" s="1"/>
      <c r="B34" s="5" t="s">
        <v>21</v>
      </c>
      <c r="C34" s="1"/>
    </row>
    <row r="35" spans="1:4" ht="12.75">
      <c r="A35" s="5" t="s">
        <v>19</v>
      </c>
      <c r="C35" s="7">
        <f>FORECAST(2,C4:C8,B4:B8)</f>
        <v>17.538461538461533</v>
      </c>
      <c r="D35" t="s">
        <v>58</v>
      </c>
    </row>
    <row r="36" spans="1:3" ht="13.5" thickBot="1">
      <c r="A36" s="1"/>
      <c r="B36" s="1"/>
      <c r="C36" s="1"/>
    </row>
    <row r="37" spans="1:7" ht="12.75">
      <c r="A37" s="27"/>
      <c r="B37" s="28" t="s">
        <v>22</v>
      </c>
      <c r="C37" s="29"/>
      <c r="D37" s="30"/>
      <c r="E37" s="30"/>
      <c r="F37" s="30"/>
      <c r="G37" s="31"/>
    </row>
    <row r="38" spans="1:7" ht="13.5" thickBot="1">
      <c r="A38" s="32"/>
      <c r="B38" s="33" t="s">
        <v>23</v>
      </c>
      <c r="C38" s="34"/>
      <c r="D38" s="35"/>
      <c r="E38" s="35"/>
      <c r="F38" s="35"/>
      <c r="G38" s="36"/>
    </row>
    <row r="39" spans="1:3" ht="12.75">
      <c r="A39" s="1"/>
      <c r="B39" s="1"/>
      <c r="C39" s="1"/>
    </row>
    <row r="40" ht="12.75">
      <c r="A40" t="s">
        <v>24</v>
      </c>
    </row>
    <row r="41" ht="13.5" thickBot="1"/>
    <row r="42" spans="1:2" ht="12.75">
      <c r="A42" s="11" t="s">
        <v>25</v>
      </c>
      <c r="B42" s="11"/>
    </row>
    <row r="43" spans="1:2" ht="12.75">
      <c r="A43" s="12" t="s">
        <v>26</v>
      </c>
      <c r="B43" s="12">
        <v>0.9270360959669857</v>
      </c>
    </row>
    <row r="44" spans="1:2" ht="12.75">
      <c r="A44" s="12" t="s">
        <v>27</v>
      </c>
      <c r="B44" s="12">
        <v>0.8593959232257103</v>
      </c>
    </row>
    <row r="45" spans="1:2" ht="12.75">
      <c r="A45" s="12" t="s">
        <v>28</v>
      </c>
      <c r="B45" s="12">
        <v>0.8125278976342805</v>
      </c>
    </row>
    <row r="46" spans="1:2" ht="12.75">
      <c r="A46" s="12" t="s">
        <v>29</v>
      </c>
      <c r="B46" s="12">
        <v>3.113247129976625</v>
      </c>
    </row>
    <row r="47" spans="1:2" ht="13.5" thickBot="1">
      <c r="A47" s="13" t="s">
        <v>30</v>
      </c>
      <c r="B47" s="13">
        <v>5</v>
      </c>
    </row>
    <row r="49" ht="13.5" thickBot="1">
      <c r="A49" t="s">
        <v>31</v>
      </c>
    </row>
    <row r="50" spans="1:6" ht="12.75">
      <c r="A50" s="14"/>
      <c r="B50" s="14" t="s">
        <v>32</v>
      </c>
      <c r="C50" s="14" t="s">
        <v>33</v>
      </c>
      <c r="D50" s="14" t="s">
        <v>34</v>
      </c>
      <c r="E50" s="14" t="s">
        <v>35</v>
      </c>
      <c r="F50" s="14" t="s">
        <v>36</v>
      </c>
    </row>
    <row r="51" spans="1:6" ht="12.75">
      <c r="A51" s="12" t="s">
        <v>37</v>
      </c>
      <c r="B51" s="12">
        <v>1</v>
      </c>
      <c r="C51" s="12">
        <v>177.72307692307692</v>
      </c>
      <c r="D51" s="12">
        <v>177.72307692307692</v>
      </c>
      <c r="E51" s="12">
        <v>18.33650793650793</v>
      </c>
      <c r="F51" s="12">
        <v>0.02339832751556002</v>
      </c>
    </row>
    <row r="52" spans="1:6" ht="12.75">
      <c r="A52" s="12" t="s">
        <v>38</v>
      </c>
      <c r="B52" s="12">
        <v>3</v>
      </c>
      <c r="C52" s="12">
        <v>29.076923076923084</v>
      </c>
      <c r="D52" s="12">
        <v>9.692307692307695</v>
      </c>
      <c r="E52" s="12"/>
      <c r="F52" s="12"/>
    </row>
    <row r="53" spans="1:9" ht="13.5" thickBot="1">
      <c r="A53" s="13" t="s">
        <v>39</v>
      </c>
      <c r="B53" s="13">
        <v>4</v>
      </c>
      <c r="C53" s="13">
        <v>206.8</v>
      </c>
      <c r="D53" s="13"/>
      <c r="E53" s="13"/>
      <c r="F53" s="13"/>
      <c r="H53" s="15"/>
      <c r="I53" s="15"/>
    </row>
    <row r="54" spans="8:9" ht="13.5" thickBot="1">
      <c r="H54" s="12"/>
      <c r="I54" s="12"/>
    </row>
    <row r="55" spans="1:9" ht="12.75">
      <c r="A55" s="14"/>
      <c r="B55" s="16" t="s">
        <v>40</v>
      </c>
      <c r="C55" s="14" t="s">
        <v>29</v>
      </c>
      <c r="D55" s="17" t="s">
        <v>41</v>
      </c>
      <c r="E55" s="14" t="s">
        <v>42</v>
      </c>
      <c r="F55" s="14" t="s">
        <v>43</v>
      </c>
      <c r="G55" s="14" t="s">
        <v>44</v>
      </c>
      <c r="H55" s="18" t="s">
        <v>45</v>
      </c>
      <c r="I55" s="18" t="s">
        <v>46</v>
      </c>
    </row>
    <row r="56" spans="1:9" ht="12.75">
      <c r="A56" s="12" t="s">
        <v>47</v>
      </c>
      <c r="B56" s="19">
        <v>29.230769230769216</v>
      </c>
      <c r="C56" s="12">
        <v>3.5601342970480405</v>
      </c>
      <c r="D56" s="20">
        <v>8.210580498327413</v>
      </c>
      <c r="E56" s="12">
        <v>0.003781203731474309</v>
      </c>
      <c r="F56" s="12">
        <v>17.90082236211219</v>
      </c>
      <c r="G56" s="12">
        <v>40.560716099426244</v>
      </c>
      <c r="H56" s="21">
        <v>20.85248084562501</v>
      </c>
      <c r="I56" s="21">
        <v>37.60905761591342</v>
      </c>
    </row>
    <row r="57" spans="1:9" ht="13.5" thickBot="1">
      <c r="A57" s="13" t="s">
        <v>48</v>
      </c>
      <c r="B57" s="22">
        <v>-5.846153846153842</v>
      </c>
      <c r="C57" s="13">
        <v>1.3652491807152958</v>
      </c>
      <c r="D57" s="23">
        <v>-4.282114890624482</v>
      </c>
      <c r="E57" s="13">
        <v>0.02339832751556004</v>
      </c>
      <c r="F57" s="13">
        <v>-10.19099013303426</v>
      </c>
      <c r="G57" s="13">
        <v>-1.5013175592734243</v>
      </c>
      <c r="H57" s="24">
        <v>-9.059080775089932</v>
      </c>
      <c r="I57" s="24">
        <v>-2.6332269172177534</v>
      </c>
    </row>
    <row r="58" spans="1:3" ht="12.75">
      <c r="A58" s="1"/>
      <c r="B58" s="1"/>
      <c r="C58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2000-01-26T17:35:32Z</dcterms:created>
  <dcterms:modified xsi:type="dcterms:W3CDTF">2001-01-05T20:50:40Z</dcterms:modified>
  <cp:category/>
  <cp:version/>
  <cp:contentType/>
  <cp:contentStatus/>
</cp:coreProperties>
</file>